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dya\OneDrive - Ohio University\Proposal Development Tools\FY18 Budget Templates\"/>
    </mc:Choice>
  </mc:AlternateContent>
  <xr:revisionPtr revIDLastSave="0" documentId="11_3570D0EDD6C1DADDD3127B96DA39948AF1B2290E" xr6:coauthVersionLast="40" xr6:coauthVersionMax="40" xr10:uidLastSave="{00000000-0000-0000-0000-000000000000}"/>
  <bookViews>
    <workbookView xWindow="5985" yWindow="585" windowWidth="5970" windowHeight="6450" tabRatio="336" xr2:uid="{00000000-000D-0000-FFFF-FFFF00000000}"/>
  </bookViews>
  <sheets>
    <sheet name="Personnel" sheetId="1" r:id="rId1"/>
    <sheet name="Budget" sheetId="2" r:id="rId2"/>
    <sheet name="Travel Breakdown" sheetId="3" r:id="rId3"/>
  </sheets>
  <definedNames>
    <definedName name="_xlnm.Print_Area" localSheetId="1">Budget!$A$1:$W$55</definedName>
    <definedName name="_xlnm.Print_Area" localSheetId="0">Personnel!$A$1:$O$119</definedName>
  </definedNames>
  <calcPr calcId="191028" fullPrecision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K99" i="1"/>
  <c r="K98" i="1"/>
  <c r="K97" i="1"/>
  <c r="K94" i="1"/>
  <c r="K92" i="1"/>
  <c r="K90" i="1"/>
  <c r="K89" i="1"/>
  <c r="K88" i="1"/>
  <c r="K91" i="1"/>
  <c r="K93" i="1"/>
  <c r="K95" i="1"/>
  <c r="K96" i="1"/>
  <c r="K87" i="1"/>
  <c r="K79" i="1"/>
  <c r="K78" i="1"/>
  <c r="K77" i="1"/>
  <c r="K74" i="1"/>
  <c r="K72" i="1"/>
  <c r="K70" i="1"/>
  <c r="K68" i="1"/>
  <c r="K69" i="1"/>
  <c r="K71" i="1"/>
  <c r="K73" i="1"/>
  <c r="K75" i="1"/>
  <c r="K76" i="1"/>
  <c r="K67" i="1"/>
  <c r="K60" i="1"/>
  <c r="K59" i="1"/>
  <c r="K58" i="1"/>
  <c r="K55" i="1"/>
  <c r="K53" i="1"/>
  <c r="K51" i="1"/>
  <c r="K49" i="1"/>
  <c r="K50" i="1"/>
  <c r="K52" i="1"/>
  <c r="K54" i="1"/>
  <c r="K56" i="1"/>
  <c r="K57" i="1"/>
  <c r="K48" i="1"/>
  <c r="K41" i="1"/>
  <c r="K40" i="1"/>
  <c r="K39" i="1"/>
  <c r="K36" i="1"/>
  <c r="K34" i="1"/>
  <c r="K32" i="1"/>
  <c r="K30" i="1"/>
  <c r="K31" i="1"/>
  <c r="K33" i="1"/>
  <c r="K35" i="1"/>
  <c r="K37" i="1"/>
  <c r="K38" i="1"/>
  <c r="K29" i="1"/>
  <c r="K22" i="1"/>
  <c r="K21" i="1"/>
  <c r="K20" i="1"/>
  <c r="K17" i="1"/>
  <c r="K15" i="1"/>
  <c r="K13" i="1"/>
  <c r="K11" i="1"/>
  <c r="K12" i="1"/>
  <c r="K14" i="1"/>
  <c r="K16" i="1"/>
  <c r="K18" i="1"/>
  <c r="K19" i="1"/>
  <c r="C78" i="1"/>
  <c r="D78" i="1"/>
  <c r="C98" i="1"/>
  <c r="D98" i="1"/>
  <c r="G98" i="1"/>
  <c r="C77" i="1"/>
  <c r="D77" i="1"/>
  <c r="C97" i="1"/>
  <c r="D97" i="1"/>
  <c r="G97" i="1"/>
  <c r="D19" i="1"/>
  <c r="C38" i="1"/>
  <c r="D38" i="1"/>
  <c r="C57" i="1"/>
  <c r="D57" i="1"/>
  <c r="C76" i="1"/>
  <c r="D76" i="1"/>
  <c r="C96" i="1"/>
  <c r="D96" i="1"/>
  <c r="G96" i="1"/>
  <c r="G78" i="1"/>
  <c r="G77" i="1"/>
  <c r="G40" i="1"/>
  <c r="G39" i="1"/>
  <c r="G59" i="1"/>
  <c r="G58" i="1"/>
  <c r="D21" i="1"/>
  <c r="G21" i="1"/>
  <c r="D20" i="1"/>
  <c r="G20" i="1"/>
  <c r="C39" i="1"/>
  <c r="C40" i="1"/>
  <c r="D22" i="1"/>
  <c r="C41" i="1"/>
  <c r="D41" i="1"/>
  <c r="C60" i="1"/>
  <c r="D60" i="1"/>
  <c r="C79" i="1"/>
  <c r="D79" i="1"/>
  <c r="I39" i="1"/>
  <c r="I40" i="1"/>
  <c r="D10" i="1"/>
  <c r="C29" i="1"/>
  <c r="D29" i="1"/>
  <c r="G29" i="1"/>
  <c r="D30" i="1"/>
  <c r="G30" i="1"/>
  <c r="D12" i="1"/>
  <c r="C31" i="1"/>
  <c r="D31" i="1"/>
  <c r="G31" i="1"/>
  <c r="D32" i="1"/>
  <c r="G32" i="1"/>
  <c r="D14" i="1"/>
  <c r="C33" i="1"/>
  <c r="D33" i="1"/>
  <c r="G33" i="1"/>
  <c r="D34" i="1"/>
  <c r="G34" i="1"/>
  <c r="D16" i="1"/>
  <c r="C35" i="1"/>
  <c r="D35" i="1"/>
  <c r="G35" i="1"/>
  <c r="D36" i="1"/>
  <c r="G36" i="1"/>
  <c r="D18" i="1"/>
  <c r="C37" i="1"/>
  <c r="D37" i="1"/>
  <c r="G37" i="1"/>
  <c r="G38" i="1"/>
  <c r="G41" i="1"/>
  <c r="G43" i="1"/>
  <c r="F7" i="2"/>
  <c r="H29" i="1"/>
  <c r="I29" i="1"/>
  <c r="J29" i="1"/>
  <c r="N29" i="1"/>
  <c r="H30" i="1"/>
  <c r="I30" i="1"/>
  <c r="J30" i="1"/>
  <c r="N30" i="1"/>
  <c r="H39" i="1"/>
  <c r="J39" i="1"/>
  <c r="N39" i="1"/>
  <c r="H40" i="1"/>
  <c r="J40" i="1"/>
  <c r="N40" i="1"/>
  <c r="H31" i="1"/>
  <c r="I31" i="1"/>
  <c r="J31" i="1"/>
  <c r="N31" i="1"/>
  <c r="H32" i="1"/>
  <c r="I32" i="1"/>
  <c r="J32" i="1"/>
  <c r="N32" i="1"/>
  <c r="H33" i="1"/>
  <c r="I33" i="1"/>
  <c r="J33" i="1"/>
  <c r="N33" i="1"/>
  <c r="H34" i="1"/>
  <c r="I34" i="1"/>
  <c r="J34" i="1"/>
  <c r="N34" i="1"/>
  <c r="H35" i="1"/>
  <c r="I35" i="1"/>
  <c r="J35" i="1"/>
  <c r="N35" i="1"/>
  <c r="H36" i="1"/>
  <c r="I36" i="1"/>
  <c r="J36" i="1"/>
  <c r="N36" i="1"/>
  <c r="H37" i="1"/>
  <c r="I37" i="1"/>
  <c r="J37" i="1"/>
  <c r="N37" i="1"/>
  <c r="H38" i="1"/>
  <c r="I38" i="1"/>
  <c r="J38" i="1"/>
  <c r="N38" i="1"/>
  <c r="H41" i="1"/>
  <c r="I41" i="1"/>
  <c r="J41" i="1"/>
  <c r="N41" i="1"/>
  <c r="N43" i="1"/>
  <c r="F8" i="2"/>
  <c r="F9" i="2"/>
  <c r="L43" i="3"/>
  <c r="L44" i="3"/>
  <c r="L45" i="3"/>
  <c r="L46" i="3"/>
  <c r="L48" i="3"/>
  <c r="L58" i="3"/>
  <c r="L59" i="3"/>
  <c r="L60" i="3"/>
  <c r="L61" i="3"/>
  <c r="L63" i="3"/>
  <c r="M35" i="3"/>
  <c r="F31" i="2"/>
  <c r="F32" i="2"/>
  <c r="F14" i="2"/>
  <c r="F21" i="2"/>
  <c r="F22" i="2"/>
  <c r="F23" i="2"/>
  <c r="F24" i="2"/>
  <c r="F25" i="2"/>
  <c r="F26" i="2"/>
  <c r="F27" i="2"/>
  <c r="F43" i="2"/>
  <c r="F44" i="2"/>
  <c r="F45" i="2"/>
  <c r="F46" i="2"/>
  <c r="F47" i="2"/>
  <c r="F40" i="2"/>
  <c r="F50" i="2"/>
  <c r="F51" i="2"/>
  <c r="F52" i="2"/>
  <c r="C48" i="1"/>
  <c r="D48" i="1"/>
  <c r="G48" i="1"/>
  <c r="D49" i="1"/>
  <c r="G49" i="1"/>
  <c r="C58" i="1"/>
  <c r="C59" i="1"/>
  <c r="C50" i="1"/>
  <c r="D50" i="1"/>
  <c r="G50" i="1"/>
  <c r="D51" i="1"/>
  <c r="G51" i="1"/>
  <c r="C52" i="1"/>
  <c r="D52" i="1"/>
  <c r="G52" i="1"/>
  <c r="D53" i="1"/>
  <c r="G53" i="1"/>
  <c r="C54" i="1"/>
  <c r="D54" i="1"/>
  <c r="G54" i="1"/>
  <c r="D55" i="1"/>
  <c r="G55" i="1"/>
  <c r="C56" i="1"/>
  <c r="D56" i="1"/>
  <c r="G56" i="1"/>
  <c r="G57" i="1"/>
  <c r="G60" i="1"/>
  <c r="G62" i="1"/>
  <c r="G7" i="2"/>
  <c r="H48" i="1"/>
  <c r="I48" i="1"/>
  <c r="J48" i="1"/>
  <c r="N48" i="1"/>
  <c r="H49" i="1"/>
  <c r="I49" i="1"/>
  <c r="J49" i="1"/>
  <c r="N49" i="1"/>
  <c r="H58" i="1"/>
  <c r="I58" i="1"/>
  <c r="J58" i="1"/>
  <c r="N58" i="1"/>
  <c r="H59" i="1"/>
  <c r="I59" i="1"/>
  <c r="J59" i="1"/>
  <c r="N59" i="1"/>
  <c r="H50" i="1"/>
  <c r="I50" i="1"/>
  <c r="J50" i="1"/>
  <c r="N50" i="1"/>
  <c r="H51" i="1"/>
  <c r="I51" i="1"/>
  <c r="J51" i="1"/>
  <c r="N51" i="1"/>
  <c r="H52" i="1"/>
  <c r="I52" i="1"/>
  <c r="J52" i="1"/>
  <c r="N52" i="1"/>
  <c r="H53" i="1"/>
  <c r="I53" i="1"/>
  <c r="J53" i="1"/>
  <c r="N53" i="1"/>
  <c r="H54" i="1"/>
  <c r="I54" i="1"/>
  <c r="J54" i="1"/>
  <c r="N54" i="1"/>
  <c r="H55" i="1"/>
  <c r="I55" i="1"/>
  <c r="J55" i="1"/>
  <c r="N55" i="1"/>
  <c r="H56" i="1"/>
  <c r="I56" i="1"/>
  <c r="J56" i="1"/>
  <c r="N56" i="1"/>
  <c r="H57" i="1"/>
  <c r="I57" i="1"/>
  <c r="J57" i="1"/>
  <c r="N57" i="1"/>
  <c r="H60" i="1"/>
  <c r="I60" i="1"/>
  <c r="J60" i="1"/>
  <c r="N60" i="1"/>
  <c r="N62" i="1"/>
  <c r="G8" i="2"/>
  <c r="G9" i="2"/>
  <c r="S43" i="3"/>
  <c r="S44" i="3"/>
  <c r="S45" i="3"/>
  <c r="S46" i="3"/>
  <c r="S48" i="3"/>
  <c r="S58" i="3"/>
  <c r="S59" i="3"/>
  <c r="S60" i="3"/>
  <c r="S61" i="3"/>
  <c r="S63" i="3"/>
  <c r="T35" i="3"/>
  <c r="G31" i="2"/>
  <c r="G32" i="2"/>
  <c r="G14" i="2"/>
  <c r="G18" i="2"/>
  <c r="G21" i="2"/>
  <c r="G22" i="2"/>
  <c r="G23" i="2"/>
  <c r="G24" i="2"/>
  <c r="G25" i="2"/>
  <c r="G26" i="2"/>
  <c r="G27" i="2"/>
  <c r="G43" i="2"/>
  <c r="G44" i="2"/>
  <c r="G45" i="2"/>
  <c r="G46" i="2"/>
  <c r="G47" i="2"/>
  <c r="G40" i="2"/>
  <c r="G50" i="2"/>
  <c r="G51" i="2"/>
  <c r="G52" i="2"/>
  <c r="C67" i="1"/>
  <c r="D67" i="1"/>
  <c r="G67" i="1"/>
  <c r="D68" i="1"/>
  <c r="G68" i="1"/>
  <c r="G79" i="1"/>
  <c r="C69" i="1"/>
  <c r="D69" i="1"/>
  <c r="G69" i="1"/>
  <c r="D70" i="1"/>
  <c r="G70" i="1"/>
  <c r="C71" i="1"/>
  <c r="D71" i="1"/>
  <c r="G71" i="1"/>
  <c r="D72" i="1"/>
  <c r="G72" i="1"/>
  <c r="C73" i="1"/>
  <c r="D73" i="1"/>
  <c r="G73" i="1"/>
  <c r="D74" i="1"/>
  <c r="G74" i="1"/>
  <c r="C75" i="1"/>
  <c r="D75" i="1"/>
  <c r="G75" i="1"/>
  <c r="G76" i="1"/>
  <c r="G81" i="1"/>
  <c r="H7" i="2"/>
  <c r="H67" i="1"/>
  <c r="I67" i="1"/>
  <c r="J67" i="1"/>
  <c r="N67" i="1"/>
  <c r="H68" i="1"/>
  <c r="I68" i="1"/>
  <c r="J68" i="1"/>
  <c r="N68" i="1"/>
  <c r="H77" i="1"/>
  <c r="I77" i="1"/>
  <c r="J77" i="1"/>
  <c r="N77" i="1"/>
  <c r="H78" i="1"/>
  <c r="I78" i="1"/>
  <c r="J78" i="1"/>
  <c r="N78" i="1"/>
  <c r="H79" i="1"/>
  <c r="I79" i="1"/>
  <c r="J79" i="1"/>
  <c r="N79" i="1"/>
  <c r="H69" i="1"/>
  <c r="I69" i="1"/>
  <c r="J69" i="1"/>
  <c r="N69" i="1"/>
  <c r="H70" i="1"/>
  <c r="I70" i="1"/>
  <c r="J70" i="1"/>
  <c r="N70" i="1"/>
  <c r="H71" i="1"/>
  <c r="I71" i="1"/>
  <c r="J71" i="1"/>
  <c r="N71" i="1"/>
  <c r="H72" i="1"/>
  <c r="I72" i="1"/>
  <c r="J72" i="1"/>
  <c r="N72" i="1"/>
  <c r="H73" i="1"/>
  <c r="I73" i="1"/>
  <c r="J73" i="1"/>
  <c r="N73" i="1"/>
  <c r="H74" i="1"/>
  <c r="I74" i="1"/>
  <c r="J74" i="1"/>
  <c r="N74" i="1"/>
  <c r="H75" i="1"/>
  <c r="I75" i="1"/>
  <c r="J75" i="1"/>
  <c r="N75" i="1"/>
  <c r="H76" i="1"/>
  <c r="I76" i="1"/>
  <c r="J76" i="1"/>
  <c r="N76" i="1"/>
  <c r="N81" i="1"/>
  <c r="H8" i="2"/>
  <c r="H9" i="2"/>
  <c r="Z43" i="3"/>
  <c r="Z44" i="3"/>
  <c r="Z45" i="3"/>
  <c r="Z46" i="3"/>
  <c r="Z48" i="3"/>
  <c r="Z58" i="3"/>
  <c r="Z59" i="3"/>
  <c r="Z60" i="3"/>
  <c r="Z61" i="3"/>
  <c r="Z63" i="3"/>
  <c r="AA35" i="3"/>
  <c r="H31" i="2"/>
  <c r="H32" i="2"/>
  <c r="H14" i="2"/>
  <c r="H21" i="2"/>
  <c r="H22" i="2"/>
  <c r="H23" i="2"/>
  <c r="H24" i="2"/>
  <c r="H25" i="2"/>
  <c r="H26" i="2"/>
  <c r="H27" i="2"/>
  <c r="H43" i="2"/>
  <c r="H44" i="2"/>
  <c r="H45" i="2"/>
  <c r="H46" i="2"/>
  <c r="H47" i="2"/>
  <c r="H40" i="2"/>
  <c r="H50" i="2"/>
  <c r="H51" i="2"/>
  <c r="H52" i="2"/>
  <c r="C87" i="1"/>
  <c r="D87" i="1"/>
  <c r="G87" i="1"/>
  <c r="D88" i="1"/>
  <c r="G88" i="1"/>
  <c r="C99" i="1"/>
  <c r="D99" i="1"/>
  <c r="G99" i="1"/>
  <c r="C89" i="1"/>
  <c r="D89" i="1"/>
  <c r="G89" i="1"/>
  <c r="D90" i="1"/>
  <c r="G90" i="1"/>
  <c r="C91" i="1"/>
  <c r="D91" i="1"/>
  <c r="G91" i="1"/>
  <c r="D92" i="1"/>
  <c r="G92" i="1"/>
  <c r="C93" i="1"/>
  <c r="D93" i="1"/>
  <c r="G93" i="1"/>
  <c r="D94" i="1"/>
  <c r="G94" i="1"/>
  <c r="C95" i="1"/>
  <c r="D95" i="1"/>
  <c r="G95" i="1"/>
  <c r="G101" i="1"/>
  <c r="I7" i="2"/>
  <c r="H87" i="1"/>
  <c r="I87" i="1"/>
  <c r="J87" i="1"/>
  <c r="N87" i="1"/>
  <c r="H88" i="1"/>
  <c r="I88" i="1"/>
  <c r="J88" i="1"/>
  <c r="N88" i="1"/>
  <c r="H97" i="1"/>
  <c r="I97" i="1"/>
  <c r="J97" i="1"/>
  <c r="N97" i="1"/>
  <c r="H98" i="1"/>
  <c r="I98" i="1"/>
  <c r="J98" i="1"/>
  <c r="N98" i="1"/>
  <c r="H99" i="1"/>
  <c r="I99" i="1"/>
  <c r="J99" i="1"/>
  <c r="N99" i="1"/>
  <c r="H96" i="1"/>
  <c r="I96" i="1"/>
  <c r="J96" i="1"/>
  <c r="N96" i="1"/>
  <c r="H89" i="1"/>
  <c r="I89" i="1"/>
  <c r="J89" i="1"/>
  <c r="N89" i="1"/>
  <c r="H90" i="1"/>
  <c r="I90" i="1"/>
  <c r="J90" i="1"/>
  <c r="N90" i="1"/>
  <c r="H91" i="1"/>
  <c r="I91" i="1"/>
  <c r="J91" i="1"/>
  <c r="N91" i="1"/>
  <c r="H92" i="1"/>
  <c r="I92" i="1"/>
  <c r="J92" i="1"/>
  <c r="N92" i="1"/>
  <c r="H93" i="1"/>
  <c r="I93" i="1"/>
  <c r="J93" i="1"/>
  <c r="N93" i="1"/>
  <c r="H94" i="1"/>
  <c r="I94" i="1"/>
  <c r="J94" i="1"/>
  <c r="N94" i="1"/>
  <c r="H95" i="1"/>
  <c r="I95" i="1"/>
  <c r="J95" i="1"/>
  <c r="N95" i="1"/>
  <c r="N101" i="1"/>
  <c r="I8" i="2"/>
  <c r="I9" i="2"/>
  <c r="AG43" i="3"/>
  <c r="AG44" i="3"/>
  <c r="AG45" i="3"/>
  <c r="AG46" i="3"/>
  <c r="AG48" i="3"/>
  <c r="AG58" i="3"/>
  <c r="AG59" i="3"/>
  <c r="AG60" i="3"/>
  <c r="AG61" i="3"/>
  <c r="AG63" i="3"/>
  <c r="AH35" i="3"/>
  <c r="I31" i="2"/>
  <c r="I32" i="2"/>
  <c r="I14" i="2"/>
  <c r="I21" i="2"/>
  <c r="I22" i="2"/>
  <c r="I23" i="2"/>
  <c r="I24" i="2"/>
  <c r="I25" i="2"/>
  <c r="I26" i="2"/>
  <c r="I27" i="2"/>
  <c r="I43" i="2"/>
  <c r="I44" i="2"/>
  <c r="I45" i="2"/>
  <c r="I46" i="2"/>
  <c r="I47" i="2"/>
  <c r="I40" i="2"/>
  <c r="I50" i="2"/>
  <c r="I51" i="2"/>
  <c r="I52" i="2"/>
  <c r="G10" i="1"/>
  <c r="D11" i="1"/>
  <c r="G11" i="1"/>
  <c r="G12" i="1"/>
  <c r="D13" i="1"/>
  <c r="G13" i="1"/>
  <c r="G14" i="1"/>
  <c r="D15" i="1"/>
  <c r="G15" i="1"/>
  <c r="G16" i="1"/>
  <c r="D17" i="1"/>
  <c r="G17" i="1"/>
  <c r="G18" i="1"/>
  <c r="G19" i="1"/>
  <c r="G22" i="1"/>
  <c r="G24" i="1"/>
  <c r="E7" i="2"/>
  <c r="H10" i="1"/>
  <c r="I10" i="1"/>
  <c r="J10" i="1"/>
  <c r="N10" i="1"/>
  <c r="H11" i="1"/>
  <c r="I11" i="1"/>
  <c r="J11" i="1"/>
  <c r="N11" i="1"/>
  <c r="H20" i="1"/>
  <c r="I20" i="1"/>
  <c r="J20" i="1"/>
  <c r="N20" i="1"/>
  <c r="H21" i="1"/>
  <c r="I21" i="1"/>
  <c r="J21" i="1"/>
  <c r="N21" i="1"/>
  <c r="H12" i="1"/>
  <c r="I12" i="1"/>
  <c r="J12" i="1"/>
  <c r="N12" i="1"/>
  <c r="H13" i="1"/>
  <c r="I13" i="1"/>
  <c r="J13" i="1"/>
  <c r="N13" i="1"/>
  <c r="H14" i="1"/>
  <c r="I14" i="1"/>
  <c r="J14" i="1"/>
  <c r="N14" i="1"/>
  <c r="H15" i="1"/>
  <c r="I15" i="1"/>
  <c r="J15" i="1"/>
  <c r="N15" i="1"/>
  <c r="H16" i="1"/>
  <c r="I16" i="1"/>
  <c r="J16" i="1"/>
  <c r="N16" i="1"/>
  <c r="H17" i="1"/>
  <c r="I17" i="1"/>
  <c r="J17" i="1"/>
  <c r="N17" i="1"/>
  <c r="H18" i="1"/>
  <c r="I18" i="1"/>
  <c r="J18" i="1"/>
  <c r="N18" i="1"/>
  <c r="H19" i="1"/>
  <c r="I19" i="1"/>
  <c r="J19" i="1"/>
  <c r="N19" i="1"/>
  <c r="H22" i="1"/>
  <c r="I22" i="1"/>
  <c r="J22" i="1"/>
  <c r="N22" i="1"/>
  <c r="N24" i="1"/>
  <c r="E8" i="2"/>
  <c r="E9" i="2"/>
  <c r="E43" i="3"/>
  <c r="E44" i="3"/>
  <c r="E45" i="3"/>
  <c r="E46" i="3"/>
  <c r="E48" i="3"/>
  <c r="E58" i="3"/>
  <c r="E59" i="3"/>
  <c r="E60" i="3"/>
  <c r="E61" i="3"/>
  <c r="E63" i="3"/>
  <c r="F35" i="3"/>
  <c r="E31" i="2"/>
  <c r="E32" i="2"/>
  <c r="E14" i="2"/>
  <c r="E18" i="2"/>
  <c r="E27" i="2"/>
  <c r="E47" i="2"/>
  <c r="E40" i="2"/>
  <c r="E50" i="2"/>
  <c r="E51" i="2"/>
  <c r="J51" i="2"/>
  <c r="J52" i="2"/>
  <c r="E52" i="2"/>
  <c r="L12" i="3"/>
  <c r="L13" i="3"/>
  <c r="L14" i="3"/>
  <c r="L15" i="3"/>
  <c r="L17" i="3"/>
  <c r="L27" i="3"/>
  <c r="L28" i="3"/>
  <c r="L29" i="3"/>
  <c r="L30" i="3"/>
  <c r="L32" i="3"/>
  <c r="M4" i="3"/>
  <c r="S12" i="3"/>
  <c r="S13" i="3"/>
  <c r="S14" i="3"/>
  <c r="S15" i="3"/>
  <c r="S17" i="3"/>
  <c r="S27" i="3"/>
  <c r="S28" i="3"/>
  <c r="S29" i="3"/>
  <c r="S30" i="3"/>
  <c r="S32" i="3"/>
  <c r="T4" i="3"/>
  <c r="Z12" i="3"/>
  <c r="Z13" i="3"/>
  <c r="Z14" i="3"/>
  <c r="Z15" i="3"/>
  <c r="Z17" i="3"/>
  <c r="Z27" i="3"/>
  <c r="Z28" i="3"/>
  <c r="Z29" i="3"/>
  <c r="Z30" i="3"/>
  <c r="Z32" i="3"/>
  <c r="AA4" i="3"/>
  <c r="AG12" i="3"/>
  <c r="AG13" i="3"/>
  <c r="AG14" i="3"/>
  <c r="AG15" i="3"/>
  <c r="AG17" i="3"/>
  <c r="AG27" i="3"/>
  <c r="AG28" i="3"/>
  <c r="AG29" i="3"/>
  <c r="AG30" i="3"/>
  <c r="AG32" i="3"/>
  <c r="AH4" i="3"/>
  <c r="E12" i="3"/>
  <c r="E13" i="3"/>
  <c r="E14" i="3"/>
  <c r="E15" i="3"/>
  <c r="E17" i="3"/>
  <c r="E27" i="3"/>
  <c r="E28" i="3"/>
  <c r="E29" i="3"/>
  <c r="E30" i="3"/>
  <c r="E32" i="3"/>
  <c r="F4" i="3"/>
  <c r="K114" i="1"/>
  <c r="K113" i="1"/>
  <c r="K111" i="1"/>
  <c r="K109" i="1"/>
  <c r="K115" i="1"/>
  <c r="K116" i="1"/>
  <c r="J38" i="2"/>
  <c r="J26" i="2"/>
  <c r="J24" i="2"/>
  <c r="J45" i="2"/>
  <c r="J12" i="2"/>
  <c r="J13" i="2"/>
  <c r="J14" i="2"/>
  <c r="J16" i="2"/>
  <c r="J17" i="2"/>
  <c r="J18" i="2"/>
  <c r="J46" i="2"/>
  <c r="J36" i="2"/>
  <c r="J35" i="2"/>
  <c r="J39" i="2"/>
  <c r="J37" i="2"/>
  <c r="A4" i="2"/>
  <c r="A3" i="2"/>
  <c r="A2" i="2"/>
  <c r="A1" i="2"/>
  <c r="C86" i="1"/>
  <c r="C66" i="1"/>
  <c r="C47" i="1"/>
  <c r="C28" i="1"/>
  <c r="J118" i="1"/>
  <c r="K118" i="1"/>
  <c r="I118" i="1"/>
  <c r="H118" i="1"/>
  <c r="G118" i="1"/>
  <c r="C17" i="1"/>
  <c r="C15" i="1"/>
  <c r="C13" i="1"/>
  <c r="L116" i="1"/>
  <c r="L112" i="1"/>
  <c r="L111" i="1"/>
  <c r="L110" i="1"/>
  <c r="L109" i="1"/>
  <c r="L106" i="1"/>
  <c r="C30" i="1"/>
  <c r="L118" i="1"/>
  <c r="L117" i="1"/>
  <c r="L115" i="1"/>
  <c r="L114" i="1"/>
  <c r="L113" i="1"/>
  <c r="L108" i="1"/>
  <c r="L107" i="1"/>
  <c r="L105" i="1"/>
  <c r="L119" i="1"/>
  <c r="M101" i="1"/>
  <c r="L101" i="1"/>
  <c r="M81" i="1"/>
  <c r="L81" i="1"/>
  <c r="M119" i="1"/>
  <c r="L62" i="1"/>
  <c r="M62" i="1"/>
  <c r="L43" i="1"/>
  <c r="M43" i="1"/>
  <c r="K24" i="1"/>
  <c r="L24" i="1"/>
  <c r="C49" i="1"/>
  <c r="O22" i="1"/>
  <c r="C68" i="1"/>
  <c r="O10" i="1"/>
  <c r="C34" i="1"/>
  <c r="O16" i="1"/>
  <c r="O29" i="1"/>
  <c r="O39" i="1"/>
  <c r="J43" i="2"/>
  <c r="J40" i="2"/>
  <c r="J31" i="2"/>
  <c r="K43" i="1"/>
  <c r="K110" i="1"/>
  <c r="K107" i="1"/>
  <c r="K105" i="1"/>
  <c r="K62" i="1"/>
  <c r="J21" i="2"/>
  <c r="K106" i="1"/>
  <c r="N118" i="1"/>
  <c r="O118" i="1"/>
  <c r="J25" i="2"/>
  <c r="J22" i="2"/>
  <c r="J47" i="2"/>
  <c r="J44" i="2"/>
  <c r="O31" i="1"/>
  <c r="K112" i="1"/>
  <c r="K108" i="1"/>
  <c r="J30" i="2"/>
  <c r="J32" i="2"/>
  <c r="O14" i="1"/>
  <c r="C51" i="1"/>
  <c r="O12" i="1"/>
  <c r="C55" i="1"/>
  <c r="C32" i="1"/>
  <c r="O49" i="1"/>
  <c r="C36" i="1"/>
  <c r="G113" i="1"/>
  <c r="O15" i="1"/>
  <c r="O19" i="1"/>
  <c r="J23" i="2"/>
  <c r="O38" i="1"/>
  <c r="G114" i="1"/>
  <c r="J27" i="2"/>
  <c r="O20" i="1"/>
  <c r="K101" i="1"/>
  <c r="K81" i="1"/>
  <c r="O35" i="1"/>
  <c r="O56" i="1"/>
  <c r="O50" i="1"/>
  <c r="C74" i="1"/>
  <c r="C70" i="1"/>
  <c r="O18" i="1"/>
  <c r="I113" i="1"/>
  <c r="J113" i="1"/>
  <c r="I24" i="1"/>
  <c r="J24" i="1"/>
  <c r="G117" i="1"/>
  <c r="O60" i="1"/>
  <c r="O41" i="1"/>
  <c r="O95" i="1"/>
  <c r="G115" i="1"/>
  <c r="C53" i="1"/>
  <c r="C88" i="1"/>
  <c r="O48" i="1"/>
  <c r="G105" i="1"/>
  <c r="O57" i="1"/>
  <c r="H113" i="1"/>
  <c r="O37" i="1"/>
  <c r="O30" i="1"/>
  <c r="O76" i="1"/>
  <c r="I115" i="1"/>
  <c r="O77" i="1"/>
  <c r="O40" i="1"/>
  <c r="O21" i="1"/>
  <c r="J114" i="1"/>
  <c r="J115" i="1"/>
  <c r="O58" i="1"/>
  <c r="O11" i="1"/>
  <c r="K117" i="1"/>
  <c r="K119" i="1"/>
  <c r="I43" i="1"/>
  <c r="J43" i="1"/>
  <c r="O73" i="1"/>
  <c r="G111" i="1"/>
  <c r="O52" i="1"/>
  <c r="O96" i="1"/>
  <c r="O54" i="1"/>
  <c r="H117" i="1"/>
  <c r="H115" i="1"/>
  <c r="N115" i="1"/>
  <c r="O115" i="1"/>
  <c r="O75" i="1"/>
  <c r="C72" i="1"/>
  <c r="C90" i="1"/>
  <c r="O51" i="1"/>
  <c r="I114" i="1"/>
  <c r="O36" i="1"/>
  <c r="O32" i="1"/>
  <c r="I117" i="1"/>
  <c r="O69" i="1"/>
  <c r="O33" i="1"/>
  <c r="N113" i="1"/>
  <c r="O113" i="1"/>
  <c r="O17" i="1"/>
  <c r="O13" i="1"/>
  <c r="H24" i="1"/>
  <c r="C94" i="1"/>
  <c r="G112" i="1"/>
  <c r="G108" i="1"/>
  <c r="G116" i="1"/>
  <c r="O59" i="1"/>
  <c r="O97" i="1"/>
  <c r="O88" i="1"/>
  <c r="H114" i="1"/>
  <c r="N114" i="1"/>
  <c r="O114" i="1"/>
  <c r="G106" i="1"/>
  <c r="O24" i="1"/>
  <c r="C92" i="1"/>
  <c r="O34" i="1"/>
  <c r="O43" i="1"/>
  <c r="J117" i="1"/>
  <c r="N117" i="1"/>
  <c r="O117" i="1"/>
  <c r="O94" i="1"/>
  <c r="J116" i="1"/>
  <c r="I116" i="1"/>
  <c r="O99" i="1"/>
  <c r="H43" i="1"/>
  <c r="O89" i="1"/>
  <c r="J107" i="1"/>
  <c r="I107" i="1"/>
  <c r="G107" i="1"/>
  <c r="J108" i="1"/>
  <c r="O90" i="1"/>
  <c r="I62" i="1"/>
  <c r="O55" i="1"/>
  <c r="J106" i="1"/>
  <c r="H62" i="1"/>
  <c r="I106" i="1"/>
  <c r="O79" i="1"/>
  <c r="H111" i="1"/>
  <c r="I111" i="1"/>
  <c r="J111" i="1"/>
  <c r="N111" i="1"/>
  <c r="O111" i="1"/>
  <c r="O98" i="1"/>
  <c r="O67" i="1"/>
  <c r="H106" i="1"/>
  <c r="O68" i="1"/>
  <c r="J105" i="1"/>
  <c r="I105" i="1"/>
  <c r="H105" i="1"/>
  <c r="O78" i="1"/>
  <c r="H116" i="1"/>
  <c r="N116" i="1"/>
  <c r="O116" i="1"/>
  <c r="F58" i="2"/>
  <c r="J81" i="1"/>
  <c r="J101" i="1"/>
  <c r="I109" i="1"/>
  <c r="H112" i="1"/>
  <c r="I112" i="1"/>
  <c r="J112" i="1"/>
  <c r="N112" i="1"/>
  <c r="O112" i="1"/>
  <c r="I108" i="1"/>
  <c r="O74" i="1"/>
  <c r="O70" i="1"/>
  <c r="H108" i="1"/>
  <c r="N108" i="1"/>
  <c r="O108" i="1"/>
  <c r="O71" i="1"/>
  <c r="O92" i="1"/>
  <c r="J62" i="1"/>
  <c r="I101" i="1"/>
  <c r="H110" i="1"/>
  <c r="E58" i="2"/>
  <c r="I81" i="1"/>
  <c r="G110" i="1"/>
  <c r="J110" i="1"/>
  <c r="H107" i="1"/>
  <c r="N107" i="1"/>
  <c r="O107" i="1"/>
  <c r="N106" i="1"/>
  <c r="O106" i="1"/>
  <c r="O93" i="1"/>
  <c r="G109" i="1"/>
  <c r="G119" i="1"/>
  <c r="J7" i="2"/>
  <c r="N105" i="1"/>
  <c r="O87" i="1"/>
  <c r="I110" i="1"/>
  <c r="I119" i="1"/>
  <c r="N110" i="1"/>
  <c r="O110" i="1"/>
  <c r="H101" i="1"/>
  <c r="H109" i="1"/>
  <c r="O53" i="1"/>
  <c r="O62" i="1"/>
  <c r="O72" i="1"/>
  <c r="O81" i="1"/>
  <c r="H81" i="1"/>
  <c r="J109" i="1"/>
  <c r="J119" i="1"/>
  <c r="O105" i="1"/>
  <c r="E53" i="2"/>
  <c r="F53" i="2"/>
  <c r="H58" i="2"/>
  <c r="G58" i="2"/>
  <c r="N109" i="1"/>
  <c r="O91" i="1"/>
  <c r="O101" i="1"/>
  <c r="Q119" i="1"/>
  <c r="H119" i="1"/>
  <c r="G53" i="2"/>
  <c r="J50" i="2"/>
  <c r="O109" i="1"/>
  <c r="O119" i="1"/>
  <c r="N119" i="1"/>
  <c r="I58" i="2"/>
  <c r="J8" i="2"/>
  <c r="J9" i="2"/>
  <c r="I53" i="2"/>
  <c r="H53" i="2"/>
  <c r="J53" i="2"/>
</calcChain>
</file>

<file path=xl/sharedStrings.xml><?xml version="1.0" encoding="utf-8"?>
<sst xmlns="http://schemas.openxmlformats.org/spreadsheetml/2006/main" count="581" uniqueCount="113">
  <si>
    <t xml:space="preserve">PI Name: </t>
  </si>
  <si>
    <t xml:space="preserve">Funding Organization: </t>
  </si>
  <si>
    <t xml:space="preserve">Title of Project: </t>
  </si>
  <si>
    <t xml:space="preserve">Period of Performance: </t>
  </si>
  <si>
    <t xml:space="preserve">Year 1:  </t>
  </si>
  <si>
    <t>Projected</t>
  </si>
  <si>
    <t>Salary</t>
  </si>
  <si>
    <t>Workers'</t>
  </si>
  <si>
    <t>Health</t>
  </si>
  <si>
    <t>Total</t>
  </si>
  <si>
    <t>Personnel</t>
  </si>
  <si>
    <t>Position</t>
  </si>
  <si>
    <t>17-18</t>
  </si>
  <si>
    <t>18-19</t>
  </si>
  <si>
    <t>Months</t>
  </si>
  <si>
    <t>Effort</t>
  </si>
  <si>
    <t>Requested</t>
  </si>
  <si>
    <t>Retirement</t>
  </si>
  <si>
    <t>Comp</t>
  </si>
  <si>
    <t>Medicare</t>
  </si>
  <si>
    <t>Ins.</t>
  </si>
  <si>
    <t>Tuition</t>
  </si>
  <si>
    <t>Benefits</t>
  </si>
  <si>
    <t>Cost</t>
  </si>
  <si>
    <t>PI</t>
  </si>
  <si>
    <t>PI (summer)</t>
  </si>
  <si>
    <t>Co-PI</t>
  </si>
  <si>
    <t>Co-PI (summer)</t>
  </si>
  <si>
    <t>Research Assistant</t>
  </si>
  <si>
    <t>Graduate Students</t>
  </si>
  <si>
    <t>Undergrad Student</t>
  </si>
  <si>
    <t>Totals</t>
  </si>
  <si>
    <t>`</t>
  </si>
  <si>
    <t xml:space="preserve">Year 2: </t>
  </si>
  <si>
    <t>19-20</t>
  </si>
  <si>
    <t>Year 3:</t>
  </si>
  <si>
    <t>20-21</t>
  </si>
  <si>
    <t xml:space="preserve">Year 4: </t>
  </si>
  <si>
    <t>21-22</t>
  </si>
  <si>
    <t xml:space="preserve">Year 5:  </t>
  </si>
  <si>
    <t>22-23</t>
  </si>
  <si>
    <t>S/W</t>
  </si>
  <si>
    <t>PERS/STRS</t>
  </si>
  <si>
    <t>WC</t>
  </si>
  <si>
    <t>Ins</t>
  </si>
  <si>
    <t>Summary</t>
  </si>
  <si>
    <t>Year 1</t>
  </si>
  <si>
    <t>Year 2</t>
  </si>
  <si>
    <t>Year 3</t>
  </si>
  <si>
    <t>Year 4</t>
  </si>
  <si>
    <t>Year 5</t>
  </si>
  <si>
    <t>Salaries (See Page 1)</t>
  </si>
  <si>
    <t>Benefits (See Page 1)</t>
  </si>
  <si>
    <t>Consultant/Sub Costs</t>
  </si>
  <si>
    <t>Direct Costs</t>
  </si>
  <si>
    <t>Indirect Costs</t>
  </si>
  <si>
    <t>Capital Equipment</t>
  </si>
  <si>
    <t>Supplies</t>
  </si>
  <si>
    <t>Materials &amp; Supplies</t>
  </si>
  <si>
    <t>Lab Supplies</t>
  </si>
  <si>
    <t>Shipping/Postage</t>
  </si>
  <si>
    <t>Computer supplies</t>
  </si>
  <si>
    <t>Communications</t>
  </si>
  <si>
    <t>Misc</t>
  </si>
  <si>
    <t>Travel</t>
  </si>
  <si>
    <t>Domestic</t>
  </si>
  <si>
    <t>Foreign</t>
  </si>
  <si>
    <t>Participant Support</t>
  </si>
  <si>
    <t>Stipends</t>
  </si>
  <si>
    <t>Subsistence</t>
  </si>
  <si>
    <t>Other</t>
  </si>
  <si>
    <t>Other Expenses</t>
  </si>
  <si>
    <t>Photocopying</t>
  </si>
  <si>
    <t>Human Subjects</t>
  </si>
  <si>
    <t>Animal Care/Purchase</t>
  </si>
  <si>
    <t>Publication/Page Chgs</t>
  </si>
  <si>
    <t>Total OU Direct Costs</t>
  </si>
  <si>
    <t>MTDC*</t>
  </si>
  <si>
    <t>Indirect Costs (51%)</t>
  </si>
  <si>
    <t>*</t>
  </si>
  <si>
    <t>Total Costs</t>
  </si>
  <si>
    <t>* no IDC on tuition, capital equipment or subcontracts over $25,000</t>
  </si>
  <si>
    <t>target</t>
  </si>
  <si>
    <t>bal</t>
  </si>
  <si>
    <t>Domestic Per Diem Website:</t>
  </si>
  <si>
    <t>http://www.finance.ohiou.edu/travel/perdiem05.xls</t>
  </si>
  <si>
    <t>Foreign Per Diem Website:</t>
  </si>
  <si>
    <t>http://www.state.gov/m/a/als/prdm/2005/46927.htm#maximum</t>
  </si>
  <si>
    <t>YEAR ONE</t>
  </si>
  <si>
    <t>YEAR TWO</t>
  </si>
  <si>
    <t>YEAR THREE</t>
  </si>
  <si>
    <t>YEAR FOUR</t>
  </si>
  <si>
    <t>YEAR Five</t>
  </si>
  <si>
    <t>Domestic Travel</t>
  </si>
  <si>
    <t>Total Costs for Domestic</t>
  </si>
  <si>
    <t>Trip # 1</t>
  </si>
  <si>
    <t>Destination</t>
  </si>
  <si>
    <t>Purpose</t>
  </si>
  <si>
    <t>Dates of Travel</t>
  </si>
  <si>
    <t>Conference Registration</t>
  </si>
  <si>
    <t>Airfare (R/T, Coach)</t>
  </si>
  <si>
    <t>Ground Transportation</t>
  </si>
  <si>
    <t># of Days</t>
  </si>
  <si>
    <t>Rate</t>
  </si>
  <si>
    <t>Amount</t>
  </si>
  <si>
    <t>Lodging</t>
  </si>
  <si>
    <t>Per diem</t>
  </si>
  <si>
    <t>Times # of Travelers</t>
  </si>
  <si>
    <t>Total Cost Trip # 1</t>
  </si>
  <si>
    <t>Trip # 2</t>
  </si>
  <si>
    <t>Total Cost Trip # 2</t>
  </si>
  <si>
    <t>Foreign Travel</t>
  </si>
  <si>
    <t>Total Costs for 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</si>
</sst>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center"/>
    </xf>
    <xf numFmtId="9" fontId="5" fillId="0" borderId="0" xfId="3" applyFont="1" applyBorder="1" applyAlignment="1">
      <alignment horizontal="center"/>
    </xf>
    <xf numFmtId="164" fontId="5" fillId="0" borderId="1" xfId="1" applyNumberFormat="1" applyFont="1" applyBorder="1"/>
    <xf numFmtId="9" fontId="5" fillId="0" borderId="1" xfId="3" applyFont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1" applyNumberFormat="1" applyFont="1"/>
    <xf numFmtId="165" fontId="5" fillId="0" borderId="0" xfId="3" applyNumberFormat="1" applyFont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Fill="1"/>
    <xf numFmtId="164" fontId="5" fillId="0" borderId="1" xfId="1" applyNumberFormat="1" applyFont="1" applyFill="1" applyBorder="1"/>
    <xf numFmtId="164" fontId="5" fillId="0" borderId="0" xfId="1" applyNumberFormat="1" applyFont="1" applyFill="1"/>
    <xf numFmtId="0" fontId="5" fillId="0" borderId="0" xfId="0" applyFont="1" applyFill="1" applyBorder="1"/>
    <xf numFmtId="0" fontId="7" fillId="0" borderId="0" xfId="0" applyFont="1"/>
    <xf numFmtId="164" fontId="5" fillId="0" borderId="0" xfId="1" applyNumberFormat="1" applyFont="1" applyFill="1" applyBorder="1"/>
    <xf numFmtId="164" fontId="4" fillId="0" borderId="0" xfId="0" applyNumberFormat="1" applyFont="1" applyFill="1" applyBorder="1"/>
    <xf numFmtId="0" fontId="6" fillId="0" borderId="0" xfId="0" applyFont="1"/>
    <xf numFmtId="0" fontId="8" fillId="0" borderId="0" xfId="0" applyFont="1"/>
    <xf numFmtId="0" fontId="0" fillId="0" borderId="0" xfId="0" applyBorder="1"/>
    <xf numFmtId="0" fontId="9" fillId="0" borderId="2" xfId="0" applyFont="1" applyBorder="1"/>
    <xf numFmtId="0" fontId="9" fillId="0" borderId="3" xfId="0" applyFont="1" applyBorder="1"/>
    <xf numFmtId="44" fontId="9" fillId="0" borderId="4" xfId="0" applyNumberFormat="1" applyFont="1" applyBorder="1"/>
    <xf numFmtId="44" fontId="9" fillId="0" borderId="0" xfId="0" applyNumberFormat="1" applyFont="1" applyBorder="1"/>
    <xf numFmtId="0" fontId="10" fillId="0" borderId="5" xfId="0" applyFont="1" applyBorder="1"/>
    <xf numFmtId="0" fontId="0" fillId="0" borderId="0" xfId="0" applyBorder="1" applyAlignment="1">
      <alignment horizontal="center"/>
    </xf>
    <xf numFmtId="0" fontId="0" fillId="0" borderId="5" xfId="0" applyBorder="1"/>
    <xf numFmtId="44" fontId="0" fillId="0" borderId="0" xfId="1" applyFont="1" applyBorder="1"/>
    <xf numFmtId="0" fontId="0" fillId="0" borderId="6" xfId="0" applyBorder="1"/>
    <xf numFmtId="0" fontId="0" fillId="0" borderId="0" xfId="0" applyFill="1" applyBorder="1" applyAlignment="1">
      <alignment horizontal="right"/>
    </xf>
    <xf numFmtId="44" fontId="0" fillId="0" borderId="0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7" xfId="0" applyBorder="1"/>
    <xf numFmtId="0" fontId="10" fillId="0" borderId="1" xfId="0" applyFont="1" applyFill="1" applyBorder="1" applyAlignment="1">
      <alignment horizontal="right"/>
    </xf>
    <xf numFmtId="0" fontId="0" fillId="0" borderId="8" xfId="0" applyBorder="1"/>
    <xf numFmtId="0" fontId="10" fillId="0" borderId="0" xfId="0" applyFont="1" applyFill="1" applyBorder="1" applyAlignment="1">
      <alignment horizontal="right"/>
    </xf>
    <xf numFmtId="44" fontId="0" fillId="0" borderId="0" xfId="0" applyNumberFormat="1"/>
    <xf numFmtId="0" fontId="10" fillId="0" borderId="9" xfId="0" applyFont="1" applyBorder="1"/>
    <xf numFmtId="0" fontId="0" fillId="0" borderId="10" xfId="0" applyBorder="1" applyAlignment="1">
      <alignment horizontal="right"/>
    </xf>
    <xf numFmtId="0" fontId="11" fillId="0" borderId="2" xfId="0" applyFont="1" applyBorder="1"/>
    <xf numFmtId="0" fontId="11" fillId="0" borderId="3" xfId="0" applyFont="1" applyBorder="1"/>
    <xf numFmtId="44" fontId="11" fillId="0" borderId="4" xfId="0" applyNumberFormat="1" applyFont="1" applyBorder="1"/>
    <xf numFmtId="44" fontId="11" fillId="0" borderId="0" xfId="0" applyNumberFormat="1" applyFont="1" applyBorder="1"/>
    <xf numFmtId="0" fontId="12" fillId="0" borderId="5" xfId="0" applyFont="1" applyBorder="1"/>
    <xf numFmtId="0" fontId="12" fillId="0" borderId="1" xfId="0" applyFont="1" applyFill="1" applyBorder="1" applyAlignment="1">
      <alignment horizontal="right"/>
    </xf>
    <xf numFmtId="0" fontId="13" fillId="0" borderId="0" xfId="0" applyFont="1"/>
    <xf numFmtId="0" fontId="12" fillId="0" borderId="9" xfId="0" applyFont="1" applyBorder="1"/>
    <xf numFmtId="0" fontId="3" fillId="0" borderId="0" xfId="2" applyAlignment="1" applyProtection="1"/>
    <xf numFmtId="49" fontId="5" fillId="0" borderId="1" xfId="0" applyNumberFormat="1" applyFont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Border="1"/>
    <xf numFmtId="164" fontId="1" fillId="0" borderId="0" xfId="1" applyNumberFormat="1" applyFont="1" applyFill="1"/>
    <xf numFmtId="0" fontId="1" fillId="0" borderId="0" xfId="0" applyFont="1"/>
    <xf numFmtId="164" fontId="1" fillId="0" borderId="0" xfId="1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ate.gov/m/a/als/prdm/2005/46927.htm" TargetMode="External"/><Relationship Id="rId1" Type="http://schemas.openxmlformats.org/officeDocument/2006/relationships/hyperlink" Target="http://www.finance.ohiou.edu/travel/perdiem0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120"/>
  <sheetViews>
    <sheetView tabSelected="1" topLeftCell="A19" zoomScale="75" workbookViewId="0" xr3:uid="{AEA406A1-0E4B-5B11-9CD5-51D6E497D94C}">
      <selection activeCell="Q45" sqref="Q45"/>
    </sheetView>
  </sheetViews>
  <sheetFormatPr defaultRowHeight="12"/>
  <cols>
    <col min="1" max="1" width="30.85546875" style="3" bestFit="1" customWidth="1"/>
    <col min="2" max="2" width="22.42578125" style="3" bestFit="1" customWidth="1"/>
    <col min="3" max="4" width="12.7109375" style="3" customWidth="1"/>
    <col min="5" max="5" width="8.85546875" style="3" bestFit="1" customWidth="1"/>
    <col min="6" max="6" width="12" style="3" bestFit="1" customWidth="1"/>
    <col min="7" max="8" width="13.140625" style="3" bestFit="1" customWidth="1"/>
    <col min="9" max="9" width="10.42578125" style="3" bestFit="1" customWidth="1"/>
    <col min="10" max="10" width="10.85546875" style="3" bestFit="1" customWidth="1"/>
    <col min="11" max="11" width="11.42578125" style="3" bestFit="1" customWidth="1"/>
    <col min="12" max="12" width="8.28515625" style="3" hidden="1" customWidth="1"/>
    <col min="13" max="13" width="2.7109375" style="3" hidden="1" customWidth="1"/>
    <col min="14" max="15" width="12.85546875" style="3" bestFit="1" customWidth="1"/>
    <col min="16" max="16" width="11.7109375" style="4" bestFit="1" customWidth="1"/>
    <col min="17" max="17" width="27.85546875" style="4" bestFit="1" customWidth="1"/>
    <col min="18" max="18" width="17.5703125" style="4" bestFit="1" customWidth="1"/>
    <col min="19" max="83" width="9.140625" style="4"/>
    <col min="84" max="16384" width="9.140625" style="5"/>
  </cols>
  <sheetData>
    <row r="1" spans="1:83" ht="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CD1" s="5"/>
      <c r="CE1" s="5"/>
    </row>
    <row r="2" spans="1:83" ht="1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CD2" s="5"/>
      <c r="CE2" s="5"/>
    </row>
    <row r="3" spans="1:83" ht="1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CD3" s="5"/>
      <c r="CE3" s="5"/>
    </row>
    <row r="4" spans="1:83" ht="1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CD4" s="5"/>
      <c r="CE4" s="5"/>
    </row>
    <row r="5" spans="1:83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83" ht="15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83" ht="15">
      <c r="A7" s="11"/>
      <c r="B7" s="11"/>
      <c r="C7" s="12"/>
      <c r="D7" s="12" t="s">
        <v>5</v>
      </c>
      <c r="E7" s="12"/>
      <c r="F7" s="11"/>
      <c r="G7" s="12"/>
      <c r="H7" s="11"/>
      <c r="I7" s="12"/>
      <c r="J7" s="11"/>
      <c r="K7" s="12"/>
      <c r="L7" s="11"/>
      <c r="M7" s="11"/>
      <c r="N7" s="12"/>
      <c r="O7" s="12"/>
    </row>
    <row r="8" spans="1:83" ht="15">
      <c r="A8" s="11"/>
      <c r="B8" s="11"/>
      <c r="C8" s="12" t="s">
        <v>6</v>
      </c>
      <c r="D8" s="12" t="s">
        <v>6</v>
      </c>
      <c r="E8" s="12"/>
      <c r="F8" s="11"/>
      <c r="G8" s="12" t="s">
        <v>6</v>
      </c>
      <c r="H8" s="11"/>
      <c r="I8" s="12" t="s">
        <v>7</v>
      </c>
      <c r="J8" s="11"/>
      <c r="K8" s="12" t="s">
        <v>8</v>
      </c>
      <c r="L8" s="11"/>
      <c r="M8" s="11"/>
      <c r="N8" s="12" t="s">
        <v>9</v>
      </c>
      <c r="O8" s="12" t="s">
        <v>9</v>
      </c>
    </row>
    <row r="9" spans="1:83" ht="15">
      <c r="A9" s="13" t="s">
        <v>10</v>
      </c>
      <c r="B9" s="13" t="s">
        <v>11</v>
      </c>
      <c r="C9" s="67" t="s">
        <v>12</v>
      </c>
      <c r="D9" s="67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3"/>
      <c r="N9" s="14" t="s">
        <v>22</v>
      </c>
      <c r="O9" s="14" t="s">
        <v>23</v>
      </c>
    </row>
    <row r="10" spans="1:83" ht="18">
      <c r="A10" s="15"/>
      <c r="B10" s="15" t="s">
        <v>24</v>
      </c>
      <c r="C10" s="16">
        <v>0</v>
      </c>
      <c r="D10" s="16">
        <f>C10*1.03</f>
        <v>0</v>
      </c>
      <c r="E10" s="17">
        <v>0</v>
      </c>
      <c r="F10" s="18">
        <v>0</v>
      </c>
      <c r="G10" s="16">
        <f>D10/9*E10*F10</f>
        <v>0</v>
      </c>
      <c r="H10" s="16">
        <f t="shared" ref="H10:H19" si="0">G10*0.14</f>
        <v>0</v>
      </c>
      <c r="I10" s="16">
        <f>G10*0.00739</f>
        <v>0</v>
      </c>
      <c r="J10" s="16">
        <f t="shared" ref="J10:J15" si="1">SUM(G10*0.0145)</f>
        <v>0</v>
      </c>
      <c r="K10" s="16">
        <f>SUM(13376*1.05)*F10</f>
        <v>0</v>
      </c>
      <c r="L10" s="16">
        <v>0</v>
      </c>
      <c r="M10" s="15"/>
      <c r="N10" s="16">
        <f t="shared" ref="N10:N22" si="2">H10+I10+J10+K10+L10</f>
        <v>0</v>
      </c>
      <c r="O10" s="16">
        <f t="shared" ref="O10:O22" si="3">G10+N10</f>
        <v>0</v>
      </c>
      <c r="Q10" s="69"/>
    </row>
    <row r="11" spans="1:83" ht="18">
      <c r="A11" s="15"/>
      <c r="B11" s="15" t="s">
        <v>25</v>
      </c>
      <c r="C11" s="16">
        <v>0</v>
      </c>
      <c r="D11" s="16">
        <f>D10/3</f>
        <v>0</v>
      </c>
      <c r="E11" s="17">
        <v>0</v>
      </c>
      <c r="F11" s="18">
        <v>0</v>
      </c>
      <c r="G11" s="16">
        <f>D11/3*E11*F11</f>
        <v>0</v>
      </c>
      <c r="H11" s="16">
        <f t="shared" si="0"/>
        <v>0</v>
      </c>
      <c r="I11" s="16">
        <f t="shared" ref="I11:I22" si="4">G11*0.00739</f>
        <v>0</v>
      </c>
      <c r="J11" s="16">
        <f t="shared" si="1"/>
        <v>0</v>
      </c>
      <c r="K11" s="16">
        <f>SUM(13376*1.05)*F11*0</f>
        <v>0</v>
      </c>
      <c r="L11" s="16">
        <v>0</v>
      </c>
      <c r="M11" s="15"/>
      <c r="N11" s="16">
        <f t="shared" si="2"/>
        <v>0</v>
      </c>
      <c r="O11" s="16">
        <f t="shared" si="3"/>
        <v>0</v>
      </c>
      <c r="P11" s="68"/>
      <c r="Q11" s="68"/>
      <c r="R11" s="68"/>
      <c r="S11" s="68"/>
    </row>
    <row r="12" spans="1:83" ht="18">
      <c r="A12" s="15"/>
      <c r="B12" s="15" t="s">
        <v>26</v>
      </c>
      <c r="C12" s="16">
        <v>0</v>
      </c>
      <c r="D12" s="16">
        <f>SUM(C12*1.03)</f>
        <v>0</v>
      </c>
      <c r="E12" s="17">
        <v>0</v>
      </c>
      <c r="F12" s="18">
        <v>0</v>
      </c>
      <c r="G12" s="16">
        <f>D12/9*E12*F12</f>
        <v>0</v>
      </c>
      <c r="H12" s="16">
        <f t="shared" si="0"/>
        <v>0</v>
      </c>
      <c r="I12" s="16">
        <f t="shared" si="4"/>
        <v>0</v>
      </c>
      <c r="J12" s="16">
        <f t="shared" si="1"/>
        <v>0</v>
      </c>
      <c r="K12" s="16">
        <f t="shared" ref="K11:K22" si="5">SUM(13376*1.05)*F12</f>
        <v>0</v>
      </c>
      <c r="L12" s="16">
        <v>0</v>
      </c>
      <c r="M12" s="15"/>
      <c r="N12" s="16">
        <f t="shared" si="2"/>
        <v>0</v>
      </c>
      <c r="O12" s="16">
        <f t="shared" si="3"/>
        <v>0</v>
      </c>
      <c r="P12" s="68"/>
      <c r="Q12" s="68"/>
      <c r="R12" s="68"/>
      <c r="S12" s="68"/>
    </row>
    <row r="13" spans="1:83" ht="18">
      <c r="A13" s="15"/>
      <c r="B13" s="15" t="s">
        <v>27</v>
      </c>
      <c r="C13" s="16">
        <f>C12/9*3</f>
        <v>0</v>
      </c>
      <c r="D13" s="16">
        <f>D12/3</f>
        <v>0</v>
      </c>
      <c r="E13" s="17">
        <v>0</v>
      </c>
      <c r="F13" s="18">
        <v>0</v>
      </c>
      <c r="G13" s="16">
        <f>D13/3*E13*F13</f>
        <v>0</v>
      </c>
      <c r="H13" s="16">
        <f t="shared" si="0"/>
        <v>0</v>
      </c>
      <c r="I13" s="16">
        <f t="shared" si="4"/>
        <v>0</v>
      </c>
      <c r="J13" s="16">
        <f t="shared" si="1"/>
        <v>0</v>
      </c>
      <c r="K13" s="16">
        <f>SUM(13376*1.05)*F13*0</f>
        <v>0</v>
      </c>
      <c r="L13" s="16">
        <v>0</v>
      </c>
      <c r="M13" s="15"/>
      <c r="N13" s="16">
        <f t="shared" si="2"/>
        <v>0</v>
      </c>
      <c r="O13" s="16">
        <f t="shared" si="3"/>
        <v>0</v>
      </c>
      <c r="P13" s="68"/>
      <c r="Q13" s="68"/>
      <c r="R13" s="68"/>
      <c r="S13" s="68"/>
    </row>
    <row r="14" spans="1:83" ht="18">
      <c r="A14" s="15"/>
      <c r="B14" s="15" t="s">
        <v>26</v>
      </c>
      <c r="C14" s="16">
        <v>0</v>
      </c>
      <c r="D14" s="16">
        <f>SUM(C14*1.03)</f>
        <v>0</v>
      </c>
      <c r="E14" s="17">
        <v>0</v>
      </c>
      <c r="F14" s="18">
        <v>0</v>
      </c>
      <c r="G14" s="16">
        <f>D14/9*E14*F14</f>
        <v>0</v>
      </c>
      <c r="H14" s="16">
        <f t="shared" si="0"/>
        <v>0</v>
      </c>
      <c r="I14" s="16">
        <f t="shared" si="4"/>
        <v>0</v>
      </c>
      <c r="J14" s="16">
        <f t="shared" si="1"/>
        <v>0</v>
      </c>
      <c r="K14" s="16">
        <f t="shared" si="5"/>
        <v>0</v>
      </c>
      <c r="L14" s="16">
        <v>0</v>
      </c>
      <c r="M14" s="15"/>
      <c r="N14" s="16">
        <f t="shared" si="2"/>
        <v>0</v>
      </c>
      <c r="O14" s="16">
        <f t="shared" si="3"/>
        <v>0</v>
      </c>
      <c r="P14" s="68"/>
      <c r="Q14" s="68"/>
      <c r="R14" s="68"/>
      <c r="S14" s="68"/>
    </row>
    <row r="15" spans="1:83" ht="18">
      <c r="A15" s="15"/>
      <c r="B15" s="15" t="s">
        <v>27</v>
      </c>
      <c r="C15" s="16">
        <f>C14/9*3</f>
        <v>0</v>
      </c>
      <c r="D15" s="16">
        <f>D14/3</f>
        <v>0</v>
      </c>
      <c r="E15" s="17">
        <v>0</v>
      </c>
      <c r="F15" s="18">
        <v>0</v>
      </c>
      <c r="G15" s="16">
        <f>D15/3*E15*F15</f>
        <v>0</v>
      </c>
      <c r="H15" s="16">
        <f t="shared" si="0"/>
        <v>0</v>
      </c>
      <c r="I15" s="16">
        <f t="shared" si="4"/>
        <v>0</v>
      </c>
      <c r="J15" s="16">
        <f t="shared" si="1"/>
        <v>0</v>
      </c>
      <c r="K15" s="16">
        <f>SUM(13376*1.05)*F15*0</f>
        <v>0</v>
      </c>
      <c r="L15" s="16">
        <v>0</v>
      </c>
      <c r="M15" s="15"/>
      <c r="N15" s="16">
        <f t="shared" si="2"/>
        <v>0</v>
      </c>
      <c r="O15" s="16">
        <f t="shared" si="3"/>
        <v>0</v>
      </c>
      <c r="P15" s="68"/>
      <c r="Q15" s="68"/>
      <c r="R15" s="68"/>
      <c r="S15" s="68"/>
    </row>
    <row r="16" spans="1:83" ht="18">
      <c r="A16" s="15"/>
      <c r="B16" s="15" t="s">
        <v>26</v>
      </c>
      <c r="C16" s="16">
        <v>0</v>
      </c>
      <c r="D16" s="16">
        <f>SUM(C16*1.03)</f>
        <v>0</v>
      </c>
      <c r="E16" s="17">
        <v>0</v>
      </c>
      <c r="F16" s="18">
        <v>0</v>
      </c>
      <c r="G16" s="16">
        <f>D16/9*E16*F16</f>
        <v>0</v>
      </c>
      <c r="H16" s="16">
        <f t="shared" si="0"/>
        <v>0</v>
      </c>
      <c r="I16" s="16">
        <f t="shared" si="4"/>
        <v>0</v>
      </c>
      <c r="J16" s="16">
        <f>SUM(G16*0.0145)</f>
        <v>0</v>
      </c>
      <c r="K16" s="16">
        <f t="shared" si="5"/>
        <v>0</v>
      </c>
      <c r="L16" s="16">
        <v>0</v>
      </c>
      <c r="M16" s="15"/>
      <c r="N16" s="16">
        <f t="shared" si="2"/>
        <v>0</v>
      </c>
      <c r="O16" s="16">
        <f t="shared" si="3"/>
        <v>0</v>
      </c>
      <c r="P16" s="68"/>
      <c r="Q16" s="68"/>
      <c r="R16" s="68"/>
      <c r="S16" s="68"/>
    </row>
    <row r="17" spans="1:77" ht="18">
      <c r="A17" s="15"/>
      <c r="B17" s="15" t="s">
        <v>27</v>
      </c>
      <c r="C17" s="16">
        <f>C16/9*3</f>
        <v>0</v>
      </c>
      <c r="D17" s="16">
        <f>D16/3</f>
        <v>0</v>
      </c>
      <c r="E17" s="17">
        <v>0</v>
      </c>
      <c r="F17" s="18">
        <v>0</v>
      </c>
      <c r="G17" s="16">
        <f>D17/3*E17*F17</f>
        <v>0</v>
      </c>
      <c r="H17" s="16">
        <f t="shared" si="0"/>
        <v>0</v>
      </c>
      <c r="I17" s="16">
        <f t="shared" si="4"/>
        <v>0</v>
      </c>
      <c r="J17" s="16">
        <f>SUM(G17*0.0145)</f>
        <v>0</v>
      </c>
      <c r="K17" s="16">
        <f>SUM(13376*1.05)*F17*0</f>
        <v>0</v>
      </c>
      <c r="L17" s="16">
        <v>0</v>
      </c>
      <c r="M17" s="15"/>
      <c r="N17" s="16">
        <f t="shared" si="2"/>
        <v>0</v>
      </c>
      <c r="O17" s="16">
        <f t="shared" si="3"/>
        <v>0</v>
      </c>
      <c r="R17" s="68"/>
    </row>
    <row r="18" spans="1:77" ht="18">
      <c r="A18" s="15"/>
      <c r="B18" s="15" t="s">
        <v>28</v>
      </c>
      <c r="C18" s="16">
        <v>0</v>
      </c>
      <c r="D18" s="16">
        <f>SUM(C18*1.03)</f>
        <v>0</v>
      </c>
      <c r="E18" s="17">
        <v>0</v>
      </c>
      <c r="F18" s="18">
        <v>0</v>
      </c>
      <c r="G18" s="16">
        <f>D18*F18</f>
        <v>0</v>
      </c>
      <c r="H18" s="16">
        <f t="shared" si="0"/>
        <v>0</v>
      </c>
      <c r="I18" s="16">
        <f t="shared" si="4"/>
        <v>0</v>
      </c>
      <c r="J18" s="16">
        <f>SUM(G18*0.0145)</f>
        <v>0</v>
      </c>
      <c r="K18" s="16">
        <f t="shared" si="5"/>
        <v>0</v>
      </c>
      <c r="L18" s="16">
        <v>0</v>
      </c>
      <c r="M18" s="15"/>
      <c r="N18" s="16">
        <f t="shared" si="2"/>
        <v>0</v>
      </c>
      <c r="O18" s="16">
        <f t="shared" si="3"/>
        <v>0</v>
      </c>
      <c r="R18" s="68"/>
    </row>
    <row r="19" spans="1:77" ht="18">
      <c r="A19" s="15"/>
      <c r="B19" s="15" t="s">
        <v>28</v>
      </c>
      <c r="C19" s="16">
        <v>0</v>
      </c>
      <c r="D19" s="16">
        <f>SUM(C19*1.03)</f>
        <v>0</v>
      </c>
      <c r="E19" s="17">
        <v>0</v>
      </c>
      <c r="F19" s="18">
        <v>0</v>
      </c>
      <c r="G19" s="16">
        <f>D19*F19</f>
        <v>0</v>
      </c>
      <c r="H19" s="16">
        <f t="shared" si="0"/>
        <v>0</v>
      </c>
      <c r="I19" s="16">
        <f t="shared" si="4"/>
        <v>0</v>
      </c>
      <c r="J19" s="16">
        <f>SUM(G19*0.0145)</f>
        <v>0</v>
      </c>
      <c r="K19" s="16">
        <f t="shared" si="5"/>
        <v>0</v>
      </c>
      <c r="L19" s="16">
        <v>0</v>
      </c>
      <c r="M19" s="15"/>
      <c r="N19" s="16">
        <f t="shared" si="2"/>
        <v>0</v>
      </c>
      <c r="O19" s="16">
        <f t="shared" si="3"/>
        <v>0</v>
      </c>
      <c r="R19" s="68"/>
    </row>
    <row r="20" spans="1:77" ht="18">
      <c r="A20" s="15"/>
      <c r="B20" s="15" t="s">
        <v>29</v>
      </c>
      <c r="C20" s="16">
        <v>0</v>
      </c>
      <c r="D20" s="16">
        <f t="shared" ref="D20:D21" si="6">SUM(C20*1.03)</f>
        <v>0</v>
      </c>
      <c r="E20" s="17">
        <v>0</v>
      </c>
      <c r="F20" s="18">
        <v>0</v>
      </c>
      <c r="G20" s="16">
        <f t="shared" ref="G20:G21" si="7">D20*F20</f>
        <v>0</v>
      </c>
      <c r="H20" s="16">
        <f>G20*0.14*0</f>
        <v>0</v>
      </c>
      <c r="I20" s="16">
        <f t="shared" si="4"/>
        <v>0</v>
      </c>
      <c r="J20" s="16">
        <f>SUM(G20*0.0145)*0</f>
        <v>0</v>
      </c>
      <c r="K20" s="16">
        <f>SUM(13376*1.05)*F20*0</f>
        <v>0</v>
      </c>
      <c r="L20" s="16">
        <v>0</v>
      </c>
      <c r="M20" s="15"/>
      <c r="N20" s="16">
        <f t="shared" si="2"/>
        <v>0</v>
      </c>
      <c r="O20" s="16">
        <f t="shared" si="3"/>
        <v>0</v>
      </c>
      <c r="R20" s="68"/>
    </row>
    <row r="21" spans="1:77" ht="18">
      <c r="A21" s="15"/>
      <c r="B21" s="15" t="s">
        <v>29</v>
      </c>
      <c r="C21" s="16">
        <v>0</v>
      </c>
      <c r="D21" s="16">
        <f t="shared" si="6"/>
        <v>0</v>
      </c>
      <c r="E21" s="17">
        <v>0</v>
      </c>
      <c r="F21" s="18">
        <v>0</v>
      </c>
      <c r="G21" s="16">
        <f t="shared" si="7"/>
        <v>0</v>
      </c>
      <c r="H21" s="16">
        <f>G21*0.14*0</f>
        <v>0</v>
      </c>
      <c r="I21" s="16">
        <f t="shared" si="4"/>
        <v>0</v>
      </c>
      <c r="J21" s="16">
        <f>SUM(G21*0.0145)*0</f>
        <v>0</v>
      </c>
      <c r="K21" s="16">
        <f>SUM(13376*1.05)*F21*0</f>
        <v>0</v>
      </c>
      <c r="L21" s="16">
        <v>0</v>
      </c>
      <c r="M21" s="15"/>
      <c r="N21" s="16">
        <f t="shared" si="2"/>
        <v>0</v>
      </c>
      <c r="O21" s="16">
        <f t="shared" si="3"/>
        <v>0</v>
      </c>
      <c r="R21" s="68"/>
    </row>
    <row r="22" spans="1:77" ht="18">
      <c r="A22" s="15"/>
      <c r="B22" s="15" t="s">
        <v>30</v>
      </c>
      <c r="C22" s="16">
        <v>0</v>
      </c>
      <c r="D22" s="16">
        <f>SUM(C22*1.03)</f>
        <v>0</v>
      </c>
      <c r="E22" s="17">
        <v>0</v>
      </c>
      <c r="F22" s="18">
        <v>0</v>
      </c>
      <c r="G22" s="16">
        <f>D22*F22</f>
        <v>0</v>
      </c>
      <c r="H22" s="16">
        <f>G22*0.14*0</f>
        <v>0</v>
      </c>
      <c r="I22" s="16">
        <f t="shared" si="4"/>
        <v>0</v>
      </c>
      <c r="J22" s="16">
        <f>SUM(G22*0.0145)*0</f>
        <v>0</v>
      </c>
      <c r="K22" s="16">
        <f>SUM(13376*1.05)*F22*0</f>
        <v>0</v>
      </c>
      <c r="L22" s="16">
        <v>0</v>
      </c>
      <c r="M22" s="15"/>
      <c r="N22" s="16">
        <f t="shared" si="2"/>
        <v>0</v>
      </c>
      <c r="O22" s="16">
        <f t="shared" si="3"/>
        <v>0</v>
      </c>
      <c r="R22" s="68"/>
    </row>
    <row r="23" spans="1:77" s="8" customFormat="1" ht="4.5" customHeight="1">
      <c r="A23" s="13"/>
      <c r="B23" s="13"/>
      <c r="C23" s="19"/>
      <c r="D23" s="19"/>
      <c r="E23" s="14"/>
      <c r="F23" s="20"/>
      <c r="G23" s="19"/>
      <c r="H23" s="19"/>
      <c r="I23" s="19"/>
      <c r="J23" s="19"/>
      <c r="K23" s="19"/>
      <c r="L23" s="19"/>
      <c r="M23" s="13"/>
      <c r="N23" s="19"/>
      <c r="O23" s="19"/>
      <c r="P23" s="4"/>
      <c r="Q23" s="4"/>
      <c r="R23" s="6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8">
      <c r="A24" s="21" t="s">
        <v>31</v>
      </c>
      <c r="B24" s="11"/>
      <c r="C24" s="22"/>
      <c r="D24" s="22"/>
      <c r="E24" s="11"/>
      <c r="F24" s="23"/>
      <c r="G24" s="22">
        <f t="shared" ref="G24:O24" si="8">SUM(G10:G23)</f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0</v>
      </c>
      <c r="L24" s="22">
        <f t="shared" si="8"/>
        <v>0</v>
      </c>
      <c r="M24" s="22"/>
      <c r="N24" s="22">
        <f t="shared" si="8"/>
        <v>0</v>
      </c>
      <c r="O24" s="22">
        <f t="shared" si="8"/>
        <v>0</v>
      </c>
      <c r="P24" s="4" t="s">
        <v>32</v>
      </c>
      <c r="R24" s="68"/>
    </row>
    <row r="25" spans="1:77" ht="15">
      <c r="A25" s="9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77" ht="15">
      <c r="A26" s="11"/>
      <c r="B26" s="11"/>
      <c r="C26" s="12"/>
      <c r="D26" s="12" t="s">
        <v>5</v>
      </c>
      <c r="E26" s="12"/>
      <c r="F26" s="11"/>
      <c r="G26" s="12"/>
      <c r="H26" s="11"/>
      <c r="I26" s="12"/>
      <c r="J26" s="11"/>
      <c r="K26" s="12"/>
      <c r="L26" s="11"/>
      <c r="M26" s="11"/>
      <c r="N26" s="12"/>
      <c r="O26" s="12"/>
    </row>
    <row r="27" spans="1:77" ht="15">
      <c r="A27" s="11"/>
      <c r="B27" s="11"/>
      <c r="C27" s="12"/>
      <c r="D27" s="12" t="s">
        <v>6</v>
      </c>
      <c r="E27" s="12"/>
      <c r="F27" s="11"/>
      <c r="G27" s="12" t="s">
        <v>6</v>
      </c>
      <c r="H27" s="11"/>
      <c r="I27" s="12" t="s">
        <v>7</v>
      </c>
      <c r="J27" s="11"/>
      <c r="K27" s="12" t="s">
        <v>8</v>
      </c>
      <c r="L27" s="11"/>
      <c r="M27" s="11"/>
      <c r="N27" s="12" t="s">
        <v>9</v>
      </c>
      <c r="O27" s="12" t="s">
        <v>9</v>
      </c>
    </row>
    <row r="28" spans="1:77" ht="15">
      <c r="A28" s="13" t="s">
        <v>10</v>
      </c>
      <c r="B28" s="13" t="s">
        <v>11</v>
      </c>
      <c r="C28" s="67" t="str">
        <f>D9</f>
        <v>18-19</v>
      </c>
      <c r="D28" s="67" t="s">
        <v>34</v>
      </c>
      <c r="E28" s="14" t="s">
        <v>14</v>
      </c>
      <c r="F28" s="14" t="s">
        <v>15</v>
      </c>
      <c r="G28" s="14" t="s">
        <v>16</v>
      </c>
      <c r="H28" s="14" t="s">
        <v>17</v>
      </c>
      <c r="I28" s="14" t="s">
        <v>18</v>
      </c>
      <c r="J28" s="14" t="s">
        <v>19</v>
      </c>
      <c r="K28" s="14" t="s">
        <v>20</v>
      </c>
      <c r="L28" s="14" t="s">
        <v>21</v>
      </c>
      <c r="M28" s="13"/>
      <c r="N28" s="14" t="s">
        <v>22</v>
      </c>
      <c r="O28" s="14" t="s">
        <v>23</v>
      </c>
    </row>
    <row r="29" spans="1:77" ht="15">
      <c r="A29" s="15"/>
      <c r="B29" s="15" t="s">
        <v>24</v>
      </c>
      <c r="C29" s="16">
        <f t="shared" ref="C29:C41" si="9">D10</f>
        <v>0</v>
      </c>
      <c r="D29" s="16">
        <f>SUM(C29*1.03)</f>
        <v>0</v>
      </c>
      <c r="E29" s="17">
        <v>0</v>
      </c>
      <c r="F29" s="18">
        <v>0</v>
      </c>
      <c r="G29" s="16">
        <f>D29/9*E29*F29</f>
        <v>0</v>
      </c>
      <c r="H29" s="16">
        <f t="shared" ref="H29:H38" si="10">G29*0.14</f>
        <v>0</v>
      </c>
      <c r="I29" s="16">
        <f>G29*0.00739</f>
        <v>0</v>
      </c>
      <c r="J29" s="16">
        <f t="shared" ref="J29:J38" si="11">SUM(G29*0.0145)</f>
        <v>0</v>
      </c>
      <c r="K29" s="16">
        <f>SUM(13376*1.05*1.05)*F29</f>
        <v>0</v>
      </c>
      <c r="L29" s="16">
        <v>0</v>
      </c>
      <c r="M29" s="15"/>
      <c r="N29" s="16">
        <f t="shared" ref="N29:N41" si="12">H29+I29+J29+K29+L29</f>
        <v>0</v>
      </c>
      <c r="O29" s="16">
        <f t="shared" ref="O29:O41" si="13">G29+N29</f>
        <v>0</v>
      </c>
    </row>
    <row r="30" spans="1:77" ht="15">
      <c r="A30" s="15"/>
      <c r="B30" s="15" t="s">
        <v>25</v>
      </c>
      <c r="C30" s="16">
        <f t="shared" si="9"/>
        <v>0</v>
      </c>
      <c r="D30" s="16">
        <f>D29/3</f>
        <v>0</v>
      </c>
      <c r="E30" s="17">
        <v>0</v>
      </c>
      <c r="F30" s="18">
        <v>0</v>
      </c>
      <c r="G30" s="16">
        <f>D30/3*E30*F30</f>
        <v>0</v>
      </c>
      <c r="H30" s="16">
        <f t="shared" si="10"/>
        <v>0</v>
      </c>
      <c r="I30" s="16">
        <f t="shared" ref="I30:I41" si="14">G30*0.00739</f>
        <v>0</v>
      </c>
      <c r="J30" s="16">
        <f t="shared" si="11"/>
        <v>0</v>
      </c>
      <c r="K30" s="16">
        <f>SUM(13376*1.05*1.05)*F30*0</f>
        <v>0</v>
      </c>
      <c r="L30" s="16">
        <v>0</v>
      </c>
      <c r="M30" s="15"/>
      <c r="N30" s="16">
        <f t="shared" si="12"/>
        <v>0</v>
      </c>
      <c r="O30" s="16">
        <f t="shared" si="13"/>
        <v>0</v>
      </c>
    </row>
    <row r="31" spans="1:77" ht="15">
      <c r="A31" s="15"/>
      <c r="B31" s="15" t="s">
        <v>26</v>
      </c>
      <c r="C31" s="16">
        <f t="shared" si="9"/>
        <v>0</v>
      </c>
      <c r="D31" s="16">
        <f>SUM(C31*1.03)</f>
        <v>0</v>
      </c>
      <c r="E31" s="17">
        <v>0</v>
      </c>
      <c r="F31" s="18">
        <v>0</v>
      </c>
      <c r="G31" s="16">
        <f>D31/9*E31*F31</f>
        <v>0</v>
      </c>
      <c r="H31" s="16">
        <f t="shared" si="10"/>
        <v>0</v>
      </c>
      <c r="I31" s="16">
        <f t="shared" si="14"/>
        <v>0</v>
      </c>
      <c r="J31" s="16">
        <f t="shared" si="11"/>
        <v>0</v>
      </c>
      <c r="K31" s="16">
        <f t="shared" ref="K30:K41" si="15">SUM(13376*1.05*1.05)*F31</f>
        <v>0</v>
      </c>
      <c r="L31" s="16">
        <v>0</v>
      </c>
      <c r="M31" s="15"/>
      <c r="N31" s="16">
        <f t="shared" si="12"/>
        <v>0</v>
      </c>
      <c r="O31" s="16">
        <f t="shared" si="13"/>
        <v>0</v>
      </c>
    </row>
    <row r="32" spans="1:77" ht="15">
      <c r="A32" s="15"/>
      <c r="B32" s="15" t="s">
        <v>27</v>
      </c>
      <c r="C32" s="16">
        <f t="shared" si="9"/>
        <v>0</v>
      </c>
      <c r="D32" s="16">
        <f>D31/3</f>
        <v>0</v>
      </c>
      <c r="E32" s="17">
        <v>0</v>
      </c>
      <c r="F32" s="18">
        <v>0</v>
      </c>
      <c r="G32" s="16">
        <f>D32/3*E32*F32</f>
        <v>0</v>
      </c>
      <c r="H32" s="16">
        <f t="shared" si="10"/>
        <v>0</v>
      </c>
      <c r="I32" s="16">
        <f t="shared" si="14"/>
        <v>0</v>
      </c>
      <c r="J32" s="16">
        <f t="shared" si="11"/>
        <v>0</v>
      </c>
      <c r="K32" s="16">
        <f>SUM(13376*1.05*1.05)*F32*0</f>
        <v>0</v>
      </c>
      <c r="L32" s="16">
        <v>0</v>
      </c>
      <c r="M32" s="15"/>
      <c r="N32" s="16">
        <f t="shared" si="12"/>
        <v>0</v>
      </c>
      <c r="O32" s="16">
        <f t="shared" si="13"/>
        <v>0</v>
      </c>
    </row>
    <row r="33" spans="1:77" ht="15">
      <c r="A33" s="15"/>
      <c r="B33" s="15" t="s">
        <v>26</v>
      </c>
      <c r="C33" s="16">
        <f t="shared" si="9"/>
        <v>0</v>
      </c>
      <c r="D33" s="16">
        <f>SUM(C33*1.03)</f>
        <v>0</v>
      </c>
      <c r="E33" s="17">
        <v>0</v>
      </c>
      <c r="F33" s="18">
        <v>0</v>
      </c>
      <c r="G33" s="16">
        <f>D33/9*E33*F33</f>
        <v>0</v>
      </c>
      <c r="H33" s="16">
        <f t="shared" si="10"/>
        <v>0</v>
      </c>
      <c r="I33" s="16">
        <f t="shared" si="14"/>
        <v>0</v>
      </c>
      <c r="J33" s="16">
        <f t="shared" si="11"/>
        <v>0</v>
      </c>
      <c r="K33" s="16">
        <f t="shared" si="15"/>
        <v>0</v>
      </c>
      <c r="L33" s="16">
        <v>0</v>
      </c>
      <c r="M33" s="15"/>
      <c r="N33" s="16">
        <f t="shared" si="12"/>
        <v>0</v>
      </c>
      <c r="O33" s="16">
        <f t="shared" si="13"/>
        <v>0</v>
      </c>
    </row>
    <row r="34" spans="1:77" ht="15">
      <c r="A34" s="15"/>
      <c r="B34" s="15" t="s">
        <v>27</v>
      </c>
      <c r="C34" s="16">
        <f t="shared" si="9"/>
        <v>0</v>
      </c>
      <c r="D34" s="16">
        <f>D33/3</f>
        <v>0</v>
      </c>
      <c r="E34" s="17">
        <v>0</v>
      </c>
      <c r="F34" s="18">
        <v>0</v>
      </c>
      <c r="G34" s="16">
        <f>D34/3*E34*F34</f>
        <v>0</v>
      </c>
      <c r="H34" s="16">
        <f t="shared" si="10"/>
        <v>0</v>
      </c>
      <c r="I34" s="16">
        <f t="shared" si="14"/>
        <v>0</v>
      </c>
      <c r="J34" s="16">
        <f t="shared" si="11"/>
        <v>0</v>
      </c>
      <c r="K34" s="16">
        <f>SUM(13376*1.05*1.05)*F34*0</f>
        <v>0</v>
      </c>
      <c r="L34" s="16">
        <v>0</v>
      </c>
      <c r="M34" s="15"/>
      <c r="N34" s="16">
        <f t="shared" si="12"/>
        <v>0</v>
      </c>
      <c r="O34" s="16">
        <f t="shared" si="13"/>
        <v>0</v>
      </c>
    </row>
    <row r="35" spans="1:77" ht="15">
      <c r="A35" s="15"/>
      <c r="B35" s="15" t="s">
        <v>26</v>
      </c>
      <c r="C35" s="16">
        <f t="shared" si="9"/>
        <v>0</v>
      </c>
      <c r="D35" s="16">
        <f>SUM(C35*1.03)</f>
        <v>0</v>
      </c>
      <c r="E35" s="17">
        <v>0</v>
      </c>
      <c r="F35" s="18">
        <v>0</v>
      </c>
      <c r="G35" s="16">
        <f>D35/9*E35*F35</f>
        <v>0</v>
      </c>
      <c r="H35" s="16">
        <f t="shared" si="10"/>
        <v>0</v>
      </c>
      <c r="I35" s="16">
        <f t="shared" si="14"/>
        <v>0</v>
      </c>
      <c r="J35" s="16">
        <f t="shared" si="11"/>
        <v>0</v>
      </c>
      <c r="K35" s="16">
        <f t="shared" si="15"/>
        <v>0</v>
      </c>
      <c r="L35" s="16">
        <v>0</v>
      </c>
      <c r="M35" s="15"/>
      <c r="N35" s="16">
        <f t="shared" si="12"/>
        <v>0</v>
      </c>
      <c r="O35" s="16">
        <f t="shared" si="13"/>
        <v>0</v>
      </c>
    </row>
    <row r="36" spans="1:77" ht="15">
      <c r="A36" s="15"/>
      <c r="B36" s="15" t="s">
        <v>27</v>
      </c>
      <c r="C36" s="16">
        <f t="shared" si="9"/>
        <v>0</v>
      </c>
      <c r="D36" s="16">
        <f>D35/3</f>
        <v>0</v>
      </c>
      <c r="E36" s="17">
        <v>0</v>
      </c>
      <c r="F36" s="18">
        <v>0</v>
      </c>
      <c r="G36" s="16">
        <f>D36/3*E36*F36</f>
        <v>0</v>
      </c>
      <c r="H36" s="16">
        <f t="shared" si="10"/>
        <v>0</v>
      </c>
      <c r="I36" s="16">
        <f t="shared" si="14"/>
        <v>0</v>
      </c>
      <c r="J36" s="16">
        <f t="shared" si="11"/>
        <v>0</v>
      </c>
      <c r="K36" s="16">
        <f>SUM(13376*1.05*1.05)*F36*0</f>
        <v>0</v>
      </c>
      <c r="L36" s="16">
        <v>0</v>
      </c>
      <c r="M36" s="15"/>
      <c r="N36" s="16">
        <f t="shared" si="12"/>
        <v>0</v>
      </c>
      <c r="O36" s="16">
        <f t="shared" si="13"/>
        <v>0</v>
      </c>
    </row>
    <row r="37" spans="1:77" ht="15">
      <c r="A37" s="15"/>
      <c r="B37" s="15" t="s">
        <v>28</v>
      </c>
      <c r="C37" s="16">
        <f t="shared" si="9"/>
        <v>0</v>
      </c>
      <c r="D37" s="16">
        <f>SUM(C37*1.03)</f>
        <v>0</v>
      </c>
      <c r="E37" s="17">
        <v>0</v>
      </c>
      <c r="F37" s="18">
        <v>0</v>
      </c>
      <c r="G37" s="16">
        <f>D37*F37</f>
        <v>0</v>
      </c>
      <c r="H37" s="16">
        <f t="shared" si="10"/>
        <v>0</v>
      </c>
      <c r="I37" s="16">
        <f t="shared" si="14"/>
        <v>0</v>
      </c>
      <c r="J37" s="16">
        <f t="shared" si="11"/>
        <v>0</v>
      </c>
      <c r="K37" s="16">
        <f t="shared" si="15"/>
        <v>0</v>
      </c>
      <c r="L37" s="16">
        <v>0</v>
      </c>
      <c r="M37" s="15"/>
      <c r="N37" s="16">
        <f t="shared" si="12"/>
        <v>0</v>
      </c>
      <c r="O37" s="16">
        <f t="shared" si="13"/>
        <v>0</v>
      </c>
    </row>
    <row r="38" spans="1:77" ht="15">
      <c r="A38" s="15"/>
      <c r="B38" s="15" t="s">
        <v>28</v>
      </c>
      <c r="C38" s="16">
        <f t="shared" si="9"/>
        <v>0</v>
      </c>
      <c r="D38" s="16">
        <f>SUM(C38*1.03)</f>
        <v>0</v>
      </c>
      <c r="E38" s="17">
        <v>0</v>
      </c>
      <c r="F38" s="18">
        <v>0</v>
      </c>
      <c r="G38" s="16">
        <f>D38*F38</f>
        <v>0</v>
      </c>
      <c r="H38" s="16">
        <f t="shared" si="10"/>
        <v>0</v>
      </c>
      <c r="I38" s="16">
        <f t="shared" si="14"/>
        <v>0</v>
      </c>
      <c r="J38" s="16">
        <f t="shared" si="11"/>
        <v>0</v>
      </c>
      <c r="K38" s="16">
        <f t="shared" si="15"/>
        <v>0</v>
      </c>
      <c r="L38" s="16">
        <v>0</v>
      </c>
      <c r="M38" s="15"/>
      <c r="N38" s="16">
        <f t="shared" si="12"/>
        <v>0</v>
      </c>
      <c r="O38" s="16">
        <f t="shared" si="13"/>
        <v>0</v>
      </c>
    </row>
    <row r="39" spans="1:77" ht="15">
      <c r="A39" s="15"/>
      <c r="B39" s="15" t="s">
        <v>29</v>
      </c>
      <c r="C39" s="16">
        <f t="shared" si="9"/>
        <v>0</v>
      </c>
      <c r="D39" s="16">
        <v>0</v>
      </c>
      <c r="E39" s="17">
        <v>0</v>
      </c>
      <c r="F39" s="18">
        <v>0</v>
      </c>
      <c r="G39" s="16">
        <f t="shared" ref="G39:G40" si="16">D39*F39</f>
        <v>0</v>
      </c>
      <c r="H39" s="16">
        <f>G39*0.14*0</f>
        <v>0</v>
      </c>
      <c r="I39" s="16">
        <f t="shared" si="14"/>
        <v>0</v>
      </c>
      <c r="J39" s="16">
        <f>SUM(G39*0.0145)*0</f>
        <v>0</v>
      </c>
      <c r="K39" s="16">
        <f>SUM(13376*1.05*1.05)*F39*0</f>
        <v>0</v>
      </c>
      <c r="L39" s="16">
        <v>0</v>
      </c>
      <c r="M39" s="15"/>
      <c r="N39" s="16">
        <f t="shared" si="12"/>
        <v>0</v>
      </c>
      <c r="O39" s="16">
        <f t="shared" si="13"/>
        <v>0</v>
      </c>
    </row>
    <row r="40" spans="1:77" ht="15">
      <c r="A40" s="15"/>
      <c r="B40" s="15" t="s">
        <v>29</v>
      </c>
      <c r="C40" s="16">
        <f t="shared" si="9"/>
        <v>0</v>
      </c>
      <c r="D40" s="16">
        <v>0</v>
      </c>
      <c r="E40" s="17">
        <v>0</v>
      </c>
      <c r="F40" s="18">
        <v>0</v>
      </c>
      <c r="G40" s="16">
        <f t="shared" si="16"/>
        <v>0</v>
      </c>
      <c r="H40" s="16">
        <f>G40*0.14*0</f>
        <v>0</v>
      </c>
      <c r="I40" s="16">
        <f t="shared" si="14"/>
        <v>0</v>
      </c>
      <c r="J40" s="16">
        <f>SUM(G40*0.0145)*0</f>
        <v>0</v>
      </c>
      <c r="K40" s="16">
        <f>SUM(13376*1.05*1.05)*F40*0</f>
        <v>0</v>
      </c>
      <c r="L40" s="16">
        <v>0</v>
      </c>
      <c r="M40" s="15"/>
      <c r="N40" s="16">
        <f t="shared" si="12"/>
        <v>0</v>
      </c>
      <c r="O40" s="16">
        <f t="shared" si="13"/>
        <v>0</v>
      </c>
    </row>
    <row r="41" spans="1:77" ht="15">
      <c r="A41" s="15"/>
      <c r="B41" s="15" t="s">
        <v>30</v>
      </c>
      <c r="C41" s="16">
        <f t="shared" si="9"/>
        <v>0</v>
      </c>
      <c r="D41" s="16">
        <f>SUM(C41*1.03)</f>
        <v>0</v>
      </c>
      <c r="E41" s="17">
        <v>0</v>
      </c>
      <c r="F41" s="18">
        <v>0</v>
      </c>
      <c r="G41" s="16">
        <f>D41*F41</f>
        <v>0</v>
      </c>
      <c r="H41" s="16">
        <f>G41*0.14*0</f>
        <v>0</v>
      </c>
      <c r="I41" s="16">
        <f t="shared" si="14"/>
        <v>0</v>
      </c>
      <c r="J41" s="16">
        <f>SUM(G41*0.0145)*0</f>
        <v>0</v>
      </c>
      <c r="K41" s="16">
        <f>SUM(13376*1.05*1.05)*F41*0</f>
        <v>0</v>
      </c>
      <c r="L41" s="16">
        <v>0</v>
      </c>
      <c r="M41" s="15"/>
      <c r="N41" s="16">
        <f t="shared" si="12"/>
        <v>0</v>
      </c>
      <c r="O41" s="16">
        <f t="shared" si="13"/>
        <v>0</v>
      </c>
    </row>
    <row r="42" spans="1:77" s="8" customFormat="1" ht="6.75" customHeight="1">
      <c r="A42" s="13"/>
      <c r="B42" s="13"/>
      <c r="C42" s="19"/>
      <c r="D42" s="19"/>
      <c r="E42" s="14"/>
      <c r="F42" s="20"/>
      <c r="G42" s="19"/>
      <c r="H42" s="19"/>
      <c r="I42" s="19"/>
      <c r="J42" s="19"/>
      <c r="K42" s="19"/>
      <c r="L42" s="19"/>
      <c r="M42" s="13"/>
      <c r="N42" s="19"/>
      <c r="O42" s="1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1:77" ht="15">
      <c r="A43" s="21" t="s">
        <v>31</v>
      </c>
      <c r="B43" s="11"/>
      <c r="C43" s="22"/>
      <c r="D43" s="22"/>
      <c r="E43" s="11"/>
      <c r="F43" s="23"/>
      <c r="G43" s="22">
        <f t="shared" ref="G43:O43" si="17">SUM(G29:G42)</f>
        <v>0</v>
      </c>
      <c r="H43" s="22">
        <f t="shared" si="17"/>
        <v>0</v>
      </c>
      <c r="I43" s="22">
        <f t="shared" si="17"/>
        <v>0</v>
      </c>
      <c r="J43" s="22">
        <f t="shared" si="17"/>
        <v>0</v>
      </c>
      <c r="K43" s="22">
        <f t="shared" si="17"/>
        <v>0</v>
      </c>
      <c r="L43" s="22">
        <f t="shared" si="17"/>
        <v>0</v>
      </c>
      <c r="M43" s="22">
        <f t="shared" si="17"/>
        <v>0</v>
      </c>
      <c r="N43" s="22">
        <f t="shared" si="17"/>
        <v>0</v>
      </c>
      <c r="O43" s="22">
        <f t="shared" si="17"/>
        <v>0</v>
      </c>
    </row>
    <row r="44" spans="1:77" ht="15">
      <c r="A44" s="9" t="s">
        <v>35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77" ht="15">
      <c r="A45" s="11"/>
      <c r="B45" s="11"/>
      <c r="C45" s="12"/>
      <c r="D45" s="12" t="s">
        <v>5</v>
      </c>
      <c r="E45" s="12"/>
      <c r="F45" s="11"/>
      <c r="G45" s="12"/>
      <c r="H45" s="11"/>
      <c r="I45" s="12"/>
      <c r="J45" s="11"/>
      <c r="K45" s="12"/>
      <c r="L45" s="11"/>
      <c r="M45" s="11"/>
      <c r="N45" s="12"/>
      <c r="O45" s="12"/>
    </row>
    <row r="46" spans="1:77" ht="15">
      <c r="A46" s="11"/>
      <c r="B46" s="11"/>
      <c r="C46" s="12"/>
      <c r="D46" s="12" t="s">
        <v>6</v>
      </c>
      <c r="E46" s="12"/>
      <c r="F46" s="11"/>
      <c r="G46" s="12" t="s">
        <v>6</v>
      </c>
      <c r="H46" s="11"/>
      <c r="I46" s="12" t="s">
        <v>7</v>
      </c>
      <c r="J46" s="11"/>
      <c r="K46" s="12" t="s">
        <v>8</v>
      </c>
      <c r="L46" s="11"/>
      <c r="M46" s="11"/>
      <c r="N46" s="12" t="s">
        <v>9</v>
      </c>
      <c r="O46" s="12" t="s">
        <v>9</v>
      </c>
    </row>
    <row r="47" spans="1:77" ht="15">
      <c r="A47" s="13" t="s">
        <v>10</v>
      </c>
      <c r="B47" s="13" t="s">
        <v>11</v>
      </c>
      <c r="C47" s="67" t="str">
        <f>D28</f>
        <v>19-20</v>
      </c>
      <c r="D47" s="67" t="s">
        <v>36</v>
      </c>
      <c r="E47" s="14" t="s">
        <v>14</v>
      </c>
      <c r="F47" s="14" t="s">
        <v>15</v>
      </c>
      <c r="G47" s="14" t="s">
        <v>16</v>
      </c>
      <c r="H47" s="14" t="s">
        <v>17</v>
      </c>
      <c r="I47" s="14" t="s">
        <v>18</v>
      </c>
      <c r="J47" s="14" t="s">
        <v>19</v>
      </c>
      <c r="K47" s="14" t="s">
        <v>20</v>
      </c>
      <c r="L47" s="14" t="s">
        <v>21</v>
      </c>
      <c r="M47" s="13"/>
      <c r="N47" s="14" t="s">
        <v>22</v>
      </c>
      <c r="O47" s="14" t="s">
        <v>23</v>
      </c>
    </row>
    <row r="48" spans="1:77" ht="15">
      <c r="A48" s="15"/>
      <c r="B48" s="15" t="s">
        <v>24</v>
      </c>
      <c r="C48" s="16">
        <f t="shared" ref="C48:C60" si="18">D29</f>
        <v>0</v>
      </c>
      <c r="D48" s="16">
        <f>SUM(C48*1.03)</f>
        <v>0</v>
      </c>
      <c r="E48" s="17">
        <v>0</v>
      </c>
      <c r="F48" s="18">
        <v>0</v>
      </c>
      <c r="G48" s="16">
        <f>D48/9*E48*F48</f>
        <v>0</v>
      </c>
      <c r="H48" s="16">
        <f>G48*0.14</f>
        <v>0</v>
      </c>
      <c r="I48" s="16">
        <f>G48*0.00739</f>
        <v>0</v>
      </c>
      <c r="J48" s="16">
        <f>SUM(G48*0.0145)</f>
        <v>0</v>
      </c>
      <c r="K48" s="16">
        <f>SUM(13376*1.05*1.05*1.05)*F48</f>
        <v>0</v>
      </c>
      <c r="L48" s="16">
        <v>0</v>
      </c>
      <c r="M48" s="15"/>
      <c r="N48" s="16">
        <f>H48+I48+J48+K48+L48</f>
        <v>0</v>
      </c>
      <c r="O48" s="16">
        <f>G48+N48</f>
        <v>0</v>
      </c>
    </row>
    <row r="49" spans="1:77" ht="15">
      <c r="A49" s="15"/>
      <c r="B49" s="15" t="s">
        <v>25</v>
      </c>
      <c r="C49" s="16">
        <f t="shared" si="18"/>
        <v>0</v>
      </c>
      <c r="D49" s="16">
        <f>D48/3</f>
        <v>0</v>
      </c>
      <c r="E49" s="17">
        <v>0</v>
      </c>
      <c r="F49" s="18">
        <v>0</v>
      </c>
      <c r="G49" s="16">
        <f>D49/3*E49*F49</f>
        <v>0</v>
      </c>
      <c r="H49" s="16">
        <f t="shared" ref="H49:H57" si="19">G49*0.14</f>
        <v>0</v>
      </c>
      <c r="I49" s="16">
        <f t="shared" ref="I49:I60" si="20">G49*0.00739</f>
        <v>0</v>
      </c>
      <c r="J49" s="16">
        <f t="shared" ref="J49:J57" si="21">SUM(G49*0.0145)</f>
        <v>0</v>
      </c>
      <c r="K49" s="16">
        <f>SUM(13376*1.05*1.05*1.05)*F49*0</f>
        <v>0</v>
      </c>
      <c r="L49" s="16">
        <v>0</v>
      </c>
      <c r="M49" s="15"/>
      <c r="N49" s="16">
        <f t="shared" ref="N49:N60" si="22">H49+I49+J49+K49+L49</f>
        <v>0</v>
      </c>
      <c r="O49" s="16">
        <f t="shared" ref="O49:O60" si="23">G49+N49</f>
        <v>0</v>
      </c>
    </row>
    <row r="50" spans="1:77" ht="15">
      <c r="A50" s="15"/>
      <c r="B50" s="15" t="s">
        <v>26</v>
      </c>
      <c r="C50" s="16">
        <f t="shared" si="18"/>
        <v>0</v>
      </c>
      <c r="D50" s="16">
        <f>SUM(C50*1.03)</f>
        <v>0</v>
      </c>
      <c r="E50" s="17">
        <v>0</v>
      </c>
      <c r="F50" s="18">
        <v>0</v>
      </c>
      <c r="G50" s="16">
        <f>D50/9*E50*F50</f>
        <v>0</v>
      </c>
      <c r="H50" s="16">
        <f t="shared" si="19"/>
        <v>0</v>
      </c>
      <c r="I50" s="16">
        <f t="shared" si="20"/>
        <v>0</v>
      </c>
      <c r="J50" s="16">
        <f t="shared" si="21"/>
        <v>0</v>
      </c>
      <c r="K50" s="16">
        <f t="shared" ref="K49:K60" si="24">SUM(13376*1.05*1.05*1.05)*F50</f>
        <v>0</v>
      </c>
      <c r="L50" s="16">
        <v>0</v>
      </c>
      <c r="M50" s="15"/>
      <c r="N50" s="16">
        <f t="shared" si="22"/>
        <v>0</v>
      </c>
      <c r="O50" s="16">
        <f t="shared" si="23"/>
        <v>0</v>
      </c>
    </row>
    <row r="51" spans="1:77" ht="15">
      <c r="A51" s="15"/>
      <c r="B51" s="15" t="s">
        <v>27</v>
      </c>
      <c r="C51" s="16">
        <f t="shared" si="18"/>
        <v>0</v>
      </c>
      <c r="D51" s="16">
        <f>D50/3</f>
        <v>0</v>
      </c>
      <c r="E51" s="17">
        <v>0</v>
      </c>
      <c r="F51" s="18">
        <v>0</v>
      </c>
      <c r="G51" s="16">
        <f>D51/3*E51*F51</f>
        <v>0</v>
      </c>
      <c r="H51" s="16">
        <f t="shared" si="19"/>
        <v>0</v>
      </c>
      <c r="I51" s="16">
        <f t="shared" si="20"/>
        <v>0</v>
      </c>
      <c r="J51" s="16">
        <f t="shared" si="21"/>
        <v>0</v>
      </c>
      <c r="K51" s="16">
        <f>SUM(13376*1.05*1.05*1.05)*F51*0</f>
        <v>0</v>
      </c>
      <c r="L51" s="16">
        <v>0</v>
      </c>
      <c r="M51" s="15"/>
      <c r="N51" s="16">
        <f t="shared" si="22"/>
        <v>0</v>
      </c>
      <c r="O51" s="16">
        <f t="shared" si="23"/>
        <v>0</v>
      </c>
    </row>
    <row r="52" spans="1:77" ht="15">
      <c r="A52" s="15"/>
      <c r="B52" s="15" t="s">
        <v>26</v>
      </c>
      <c r="C52" s="16">
        <f t="shared" si="18"/>
        <v>0</v>
      </c>
      <c r="D52" s="16">
        <f>SUM(C52*1.03)</f>
        <v>0</v>
      </c>
      <c r="E52" s="17">
        <v>0</v>
      </c>
      <c r="F52" s="18">
        <v>0</v>
      </c>
      <c r="G52" s="16">
        <f>D52/9*E52*F52</f>
        <v>0</v>
      </c>
      <c r="H52" s="16">
        <f t="shared" si="19"/>
        <v>0</v>
      </c>
      <c r="I52" s="16">
        <f t="shared" si="20"/>
        <v>0</v>
      </c>
      <c r="J52" s="16">
        <f t="shared" si="21"/>
        <v>0</v>
      </c>
      <c r="K52" s="16">
        <f t="shared" si="24"/>
        <v>0</v>
      </c>
      <c r="L52" s="16">
        <v>0</v>
      </c>
      <c r="M52" s="15"/>
      <c r="N52" s="16">
        <f t="shared" si="22"/>
        <v>0</v>
      </c>
      <c r="O52" s="16">
        <f t="shared" si="23"/>
        <v>0</v>
      </c>
    </row>
    <row r="53" spans="1:77" ht="15">
      <c r="A53" s="15"/>
      <c r="B53" s="15" t="s">
        <v>27</v>
      </c>
      <c r="C53" s="16">
        <f t="shared" si="18"/>
        <v>0</v>
      </c>
      <c r="D53" s="16">
        <f>D52/3</f>
        <v>0</v>
      </c>
      <c r="E53" s="17">
        <v>0</v>
      </c>
      <c r="F53" s="18">
        <v>0</v>
      </c>
      <c r="G53" s="16">
        <f>D53/3*E53*F53</f>
        <v>0</v>
      </c>
      <c r="H53" s="16">
        <f t="shared" si="19"/>
        <v>0</v>
      </c>
      <c r="I53" s="16">
        <f t="shared" si="20"/>
        <v>0</v>
      </c>
      <c r="J53" s="16">
        <f t="shared" si="21"/>
        <v>0</v>
      </c>
      <c r="K53" s="16">
        <f>SUM(13376*1.05*1.05*1.05)*F53*0</f>
        <v>0</v>
      </c>
      <c r="L53" s="16">
        <v>0</v>
      </c>
      <c r="M53" s="15"/>
      <c r="N53" s="16">
        <f t="shared" si="22"/>
        <v>0</v>
      </c>
      <c r="O53" s="16">
        <f t="shared" si="23"/>
        <v>0</v>
      </c>
    </row>
    <row r="54" spans="1:77" ht="15">
      <c r="A54" s="15"/>
      <c r="B54" s="15" t="s">
        <v>26</v>
      </c>
      <c r="C54" s="16">
        <f t="shared" si="18"/>
        <v>0</v>
      </c>
      <c r="D54" s="16">
        <f>SUM(C54*1.03)</f>
        <v>0</v>
      </c>
      <c r="E54" s="17">
        <v>0</v>
      </c>
      <c r="F54" s="18">
        <v>0</v>
      </c>
      <c r="G54" s="16">
        <f>D54/9*E54*F54</f>
        <v>0</v>
      </c>
      <c r="H54" s="16">
        <f t="shared" si="19"/>
        <v>0</v>
      </c>
      <c r="I54" s="16">
        <f t="shared" si="20"/>
        <v>0</v>
      </c>
      <c r="J54" s="16">
        <f t="shared" si="21"/>
        <v>0</v>
      </c>
      <c r="K54" s="16">
        <f t="shared" si="24"/>
        <v>0</v>
      </c>
      <c r="L54" s="16">
        <v>0</v>
      </c>
      <c r="M54" s="15"/>
      <c r="N54" s="16">
        <f t="shared" si="22"/>
        <v>0</v>
      </c>
      <c r="O54" s="16">
        <f t="shared" si="23"/>
        <v>0</v>
      </c>
    </row>
    <row r="55" spans="1:77" ht="15">
      <c r="A55" s="15"/>
      <c r="B55" s="15" t="s">
        <v>27</v>
      </c>
      <c r="C55" s="16">
        <f t="shared" si="18"/>
        <v>0</v>
      </c>
      <c r="D55" s="16">
        <f>D54/3</f>
        <v>0</v>
      </c>
      <c r="E55" s="17">
        <v>0</v>
      </c>
      <c r="F55" s="18">
        <v>0</v>
      </c>
      <c r="G55" s="16">
        <f>D55/3*E55*F55</f>
        <v>0</v>
      </c>
      <c r="H55" s="16">
        <f t="shared" si="19"/>
        <v>0</v>
      </c>
      <c r="I55" s="16">
        <f t="shared" si="20"/>
        <v>0</v>
      </c>
      <c r="J55" s="16">
        <f t="shared" si="21"/>
        <v>0</v>
      </c>
      <c r="K55" s="16">
        <f>SUM(13376*1.05*1.05*1.05)*F55*0</f>
        <v>0</v>
      </c>
      <c r="L55" s="16">
        <v>0</v>
      </c>
      <c r="M55" s="15"/>
      <c r="N55" s="16">
        <f t="shared" si="22"/>
        <v>0</v>
      </c>
      <c r="O55" s="16">
        <f t="shared" si="23"/>
        <v>0</v>
      </c>
    </row>
    <row r="56" spans="1:77" ht="15">
      <c r="A56" s="15"/>
      <c r="B56" s="15" t="s">
        <v>28</v>
      </c>
      <c r="C56" s="16">
        <f t="shared" si="18"/>
        <v>0</v>
      </c>
      <c r="D56" s="16">
        <f>SUM(C56*1.03)</f>
        <v>0</v>
      </c>
      <c r="E56" s="17">
        <v>0</v>
      </c>
      <c r="F56" s="18">
        <v>0</v>
      </c>
      <c r="G56" s="16">
        <f>D56*F56</f>
        <v>0</v>
      </c>
      <c r="H56" s="16">
        <f t="shared" si="19"/>
        <v>0</v>
      </c>
      <c r="I56" s="16">
        <f t="shared" si="20"/>
        <v>0</v>
      </c>
      <c r="J56" s="16">
        <f>SUM(G56*0.0145)</f>
        <v>0</v>
      </c>
      <c r="K56" s="16">
        <f t="shared" si="24"/>
        <v>0</v>
      </c>
      <c r="L56" s="16">
        <v>0</v>
      </c>
      <c r="M56" s="15"/>
      <c r="N56" s="16">
        <f t="shared" si="22"/>
        <v>0</v>
      </c>
      <c r="O56" s="16">
        <f t="shared" si="23"/>
        <v>0</v>
      </c>
    </row>
    <row r="57" spans="1:77" ht="15">
      <c r="A57" s="15"/>
      <c r="B57" s="15" t="s">
        <v>28</v>
      </c>
      <c r="C57" s="16">
        <f t="shared" si="18"/>
        <v>0</v>
      </c>
      <c r="D57" s="16">
        <f>SUM(C57*1.03)</f>
        <v>0</v>
      </c>
      <c r="E57" s="17">
        <v>0</v>
      </c>
      <c r="F57" s="18">
        <v>0</v>
      </c>
      <c r="G57" s="16">
        <f>D57*F57</f>
        <v>0</v>
      </c>
      <c r="H57" s="16">
        <f t="shared" si="19"/>
        <v>0</v>
      </c>
      <c r="I57" s="16">
        <f t="shared" si="20"/>
        <v>0</v>
      </c>
      <c r="J57" s="16">
        <f t="shared" si="21"/>
        <v>0</v>
      </c>
      <c r="K57" s="16">
        <f t="shared" si="24"/>
        <v>0</v>
      </c>
      <c r="L57" s="16">
        <v>0</v>
      </c>
      <c r="M57" s="15"/>
      <c r="N57" s="16">
        <f t="shared" si="22"/>
        <v>0</v>
      </c>
      <c r="O57" s="16">
        <f t="shared" si="23"/>
        <v>0</v>
      </c>
    </row>
    <row r="58" spans="1:77" ht="15">
      <c r="A58" s="15"/>
      <c r="B58" s="15" t="s">
        <v>29</v>
      </c>
      <c r="C58" s="16">
        <f t="shared" si="18"/>
        <v>0</v>
      </c>
      <c r="D58" s="16">
        <v>0</v>
      </c>
      <c r="E58" s="17">
        <v>0</v>
      </c>
      <c r="F58" s="18">
        <v>0</v>
      </c>
      <c r="G58" s="16">
        <f t="shared" ref="G58:G59" si="25">D58*F58</f>
        <v>0</v>
      </c>
      <c r="H58" s="16">
        <f>G58*0.14*0</f>
        <v>0</v>
      </c>
      <c r="I58" s="16">
        <f t="shared" si="20"/>
        <v>0</v>
      </c>
      <c r="J58" s="16">
        <f>SUM(G58*0.0145)*0</f>
        <v>0</v>
      </c>
      <c r="K58" s="16">
        <f>SUM(13376*1.05*1.05*1.05)*F58*0</f>
        <v>0</v>
      </c>
      <c r="L58" s="16">
        <v>0</v>
      </c>
      <c r="M58" s="15"/>
      <c r="N58" s="16">
        <f t="shared" si="22"/>
        <v>0</v>
      </c>
      <c r="O58" s="16">
        <f t="shared" si="23"/>
        <v>0</v>
      </c>
    </row>
    <row r="59" spans="1:77" ht="15">
      <c r="A59" s="15"/>
      <c r="B59" s="15" t="s">
        <v>29</v>
      </c>
      <c r="C59" s="16">
        <f t="shared" si="18"/>
        <v>0</v>
      </c>
      <c r="D59" s="16">
        <v>0</v>
      </c>
      <c r="E59" s="17">
        <v>0</v>
      </c>
      <c r="F59" s="18">
        <v>0</v>
      </c>
      <c r="G59" s="16">
        <f t="shared" si="25"/>
        <v>0</v>
      </c>
      <c r="H59" s="16">
        <f>G59*0.14*0</f>
        <v>0</v>
      </c>
      <c r="I59" s="16">
        <f t="shared" si="20"/>
        <v>0</v>
      </c>
      <c r="J59" s="16">
        <f>SUM(G59*0.0145)*0</f>
        <v>0</v>
      </c>
      <c r="K59" s="16">
        <f>SUM(13376*1.05*1.05*1.05)*F59*0</f>
        <v>0</v>
      </c>
      <c r="L59" s="16">
        <v>0</v>
      </c>
      <c r="M59" s="15"/>
      <c r="N59" s="16">
        <f t="shared" si="22"/>
        <v>0</v>
      </c>
      <c r="O59" s="16">
        <f t="shared" si="23"/>
        <v>0</v>
      </c>
    </row>
    <row r="60" spans="1:77" ht="15">
      <c r="A60" s="15"/>
      <c r="B60" s="15" t="s">
        <v>30</v>
      </c>
      <c r="C60" s="16">
        <f t="shared" si="18"/>
        <v>0</v>
      </c>
      <c r="D60" s="16">
        <f>SUM(C60*1.03)</f>
        <v>0</v>
      </c>
      <c r="E60" s="17">
        <v>0</v>
      </c>
      <c r="F60" s="18">
        <v>0</v>
      </c>
      <c r="G60" s="16">
        <f>D60*F60</f>
        <v>0</v>
      </c>
      <c r="H60" s="16">
        <f>G60*0.14*0</f>
        <v>0</v>
      </c>
      <c r="I60" s="16">
        <f t="shared" si="20"/>
        <v>0</v>
      </c>
      <c r="J60" s="16">
        <f>SUM(G60*0.0145)*0</f>
        <v>0</v>
      </c>
      <c r="K60" s="16">
        <f>SUM(13376*1.05*1.05*1.05)*F60*0</f>
        <v>0</v>
      </c>
      <c r="L60" s="16">
        <v>0</v>
      </c>
      <c r="M60" s="15"/>
      <c r="N60" s="16">
        <f t="shared" si="22"/>
        <v>0</v>
      </c>
      <c r="O60" s="16">
        <f t="shared" si="23"/>
        <v>0</v>
      </c>
    </row>
    <row r="61" spans="1:77" s="8" customFormat="1" ht="8.25" customHeight="1">
      <c r="A61" s="13"/>
      <c r="B61" s="13"/>
      <c r="C61" s="19"/>
      <c r="D61" s="19"/>
      <c r="E61" s="14"/>
      <c r="F61" s="20"/>
      <c r="G61" s="19"/>
      <c r="H61" s="19"/>
      <c r="I61" s="19"/>
      <c r="J61" s="19"/>
      <c r="K61" s="19"/>
      <c r="L61" s="19"/>
      <c r="M61" s="13"/>
      <c r="N61" s="19"/>
      <c r="O61" s="1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1:77" ht="15">
      <c r="A62" s="21" t="s">
        <v>31</v>
      </c>
      <c r="B62" s="11"/>
      <c r="C62" s="22"/>
      <c r="D62" s="22"/>
      <c r="E62" s="11"/>
      <c r="F62" s="23"/>
      <c r="G62" s="22">
        <f>SUM(G48:G61)</f>
        <v>0</v>
      </c>
      <c r="H62" s="22">
        <f t="shared" ref="H62:O62" si="26">SUM(H48:H61)</f>
        <v>0</v>
      </c>
      <c r="I62" s="22">
        <f t="shared" si="26"/>
        <v>0</v>
      </c>
      <c r="J62" s="22">
        <f t="shared" si="26"/>
        <v>0</v>
      </c>
      <c r="K62" s="22">
        <f t="shared" si="26"/>
        <v>0</v>
      </c>
      <c r="L62" s="22">
        <f t="shared" si="26"/>
        <v>0</v>
      </c>
      <c r="M62" s="22">
        <f t="shared" si="26"/>
        <v>0</v>
      </c>
      <c r="N62" s="22">
        <f t="shared" si="26"/>
        <v>0</v>
      </c>
      <c r="O62" s="22">
        <f t="shared" si="26"/>
        <v>0</v>
      </c>
    </row>
    <row r="63" spans="1:77" ht="15">
      <c r="A63" s="9" t="s">
        <v>37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77" ht="15">
      <c r="A64" s="11"/>
      <c r="B64" s="11"/>
      <c r="C64" s="12"/>
      <c r="D64" s="12" t="s">
        <v>5</v>
      </c>
      <c r="E64" s="12"/>
      <c r="F64" s="11"/>
      <c r="G64" s="12"/>
      <c r="H64" s="11"/>
      <c r="I64" s="12"/>
      <c r="J64" s="11"/>
      <c r="K64" s="12"/>
      <c r="L64" s="11"/>
      <c r="M64" s="11"/>
      <c r="N64" s="12"/>
      <c r="O64" s="12"/>
    </row>
    <row r="65" spans="1:77" ht="15">
      <c r="A65" s="11"/>
      <c r="B65" s="11"/>
      <c r="C65" s="12"/>
      <c r="D65" s="12" t="s">
        <v>6</v>
      </c>
      <c r="E65" s="12"/>
      <c r="F65" s="11"/>
      <c r="G65" s="12" t="s">
        <v>6</v>
      </c>
      <c r="H65" s="11"/>
      <c r="I65" s="12" t="s">
        <v>7</v>
      </c>
      <c r="J65" s="11"/>
      <c r="K65" s="12" t="s">
        <v>8</v>
      </c>
      <c r="L65" s="11"/>
      <c r="M65" s="11"/>
      <c r="N65" s="12" t="s">
        <v>9</v>
      </c>
      <c r="O65" s="12" t="s">
        <v>9</v>
      </c>
    </row>
    <row r="66" spans="1:77" ht="15">
      <c r="A66" s="13" t="s">
        <v>10</v>
      </c>
      <c r="B66" s="13" t="s">
        <v>11</v>
      </c>
      <c r="C66" s="67" t="str">
        <f>D47</f>
        <v>20-21</v>
      </c>
      <c r="D66" s="67" t="s">
        <v>38</v>
      </c>
      <c r="E66" s="14" t="s">
        <v>14</v>
      </c>
      <c r="F66" s="14" t="s">
        <v>15</v>
      </c>
      <c r="G66" s="14" t="s">
        <v>16</v>
      </c>
      <c r="H66" s="14" t="s">
        <v>17</v>
      </c>
      <c r="I66" s="14" t="s">
        <v>18</v>
      </c>
      <c r="J66" s="14" t="s">
        <v>19</v>
      </c>
      <c r="K66" s="14" t="s">
        <v>20</v>
      </c>
      <c r="L66" s="14" t="s">
        <v>21</v>
      </c>
      <c r="M66" s="13"/>
      <c r="N66" s="14" t="s">
        <v>22</v>
      </c>
      <c r="O66" s="14" t="s">
        <v>23</v>
      </c>
    </row>
    <row r="67" spans="1:77" ht="15">
      <c r="A67" s="15"/>
      <c r="B67" s="15" t="s">
        <v>24</v>
      </c>
      <c r="C67" s="16">
        <f t="shared" ref="C67:C79" si="27">D48</f>
        <v>0</v>
      </c>
      <c r="D67" s="16">
        <f>SUM(C67*1.03)</f>
        <v>0</v>
      </c>
      <c r="E67" s="17">
        <v>0</v>
      </c>
      <c r="F67" s="18">
        <v>0</v>
      </c>
      <c r="G67" s="16">
        <f>D67/9*E67*F67</f>
        <v>0</v>
      </c>
      <c r="H67" s="16">
        <f>G67*0.14</f>
        <v>0</v>
      </c>
      <c r="I67" s="16">
        <f>G67*0.00739</f>
        <v>0</v>
      </c>
      <c r="J67" s="16">
        <f>SUM(G67*0.0145)</f>
        <v>0</v>
      </c>
      <c r="K67" s="16">
        <f>SUM(13376*1.05*1.05*1.05*1.05)*F67</f>
        <v>0</v>
      </c>
      <c r="L67" s="16">
        <v>0</v>
      </c>
      <c r="M67" s="15"/>
      <c r="N67" s="16">
        <f>H67+I67+J67+K67+L67</f>
        <v>0</v>
      </c>
      <c r="O67" s="16">
        <f>G67+N67</f>
        <v>0</v>
      </c>
    </row>
    <row r="68" spans="1:77" ht="15">
      <c r="A68" s="15"/>
      <c r="B68" s="15" t="s">
        <v>25</v>
      </c>
      <c r="C68" s="16">
        <f t="shared" si="27"/>
        <v>0</v>
      </c>
      <c r="D68" s="16">
        <f>D67/3</f>
        <v>0</v>
      </c>
      <c r="E68" s="17">
        <v>0</v>
      </c>
      <c r="F68" s="18">
        <v>0</v>
      </c>
      <c r="G68" s="16">
        <f>D68/3*E68*F68</f>
        <v>0</v>
      </c>
      <c r="H68" s="16">
        <f t="shared" ref="H68:H76" si="28">G68*0.14</f>
        <v>0</v>
      </c>
      <c r="I68" s="16">
        <f t="shared" ref="I68:I79" si="29">G68*0.00739</f>
        <v>0</v>
      </c>
      <c r="J68" s="16">
        <f t="shared" ref="J68:J76" si="30">SUM(G68*0.0145)</f>
        <v>0</v>
      </c>
      <c r="K68" s="16">
        <f>SUM(13376*1.05*1.05*1.05*1.05)*F68*0</f>
        <v>0</v>
      </c>
      <c r="L68" s="16">
        <v>0</v>
      </c>
      <c r="M68" s="15"/>
      <c r="N68" s="16">
        <f t="shared" ref="N68:N79" si="31">H68+I68+J68+K68+L68</f>
        <v>0</v>
      </c>
      <c r="O68" s="16">
        <f t="shared" ref="O68:O79" si="32">G68+N68</f>
        <v>0</v>
      </c>
    </row>
    <row r="69" spans="1:77" ht="15">
      <c r="A69" s="15"/>
      <c r="B69" s="15" t="s">
        <v>26</v>
      </c>
      <c r="C69" s="16">
        <f t="shared" si="27"/>
        <v>0</v>
      </c>
      <c r="D69" s="16">
        <f>SUM(C69*1.03)</f>
        <v>0</v>
      </c>
      <c r="E69" s="17">
        <v>0</v>
      </c>
      <c r="F69" s="18">
        <v>0</v>
      </c>
      <c r="G69" s="16">
        <f>D69/9*E69*F69</f>
        <v>0</v>
      </c>
      <c r="H69" s="16">
        <f t="shared" si="28"/>
        <v>0</v>
      </c>
      <c r="I69" s="16">
        <f t="shared" si="29"/>
        <v>0</v>
      </c>
      <c r="J69" s="16">
        <f t="shared" si="30"/>
        <v>0</v>
      </c>
      <c r="K69" s="16">
        <f t="shared" ref="K68:K79" si="33">SUM(13376*1.05*1.05*1.05*1.05)*F69</f>
        <v>0</v>
      </c>
      <c r="L69" s="16">
        <v>0</v>
      </c>
      <c r="M69" s="15"/>
      <c r="N69" s="16">
        <f t="shared" si="31"/>
        <v>0</v>
      </c>
      <c r="O69" s="16">
        <f t="shared" si="32"/>
        <v>0</v>
      </c>
    </row>
    <row r="70" spans="1:77" ht="15">
      <c r="A70" s="15"/>
      <c r="B70" s="15" t="s">
        <v>27</v>
      </c>
      <c r="C70" s="16">
        <f t="shared" si="27"/>
        <v>0</v>
      </c>
      <c r="D70" s="16">
        <f>D69/3</f>
        <v>0</v>
      </c>
      <c r="E70" s="17">
        <v>0</v>
      </c>
      <c r="F70" s="18">
        <v>0</v>
      </c>
      <c r="G70" s="16">
        <f>D70/3*E70*F70</f>
        <v>0</v>
      </c>
      <c r="H70" s="16">
        <f t="shared" si="28"/>
        <v>0</v>
      </c>
      <c r="I70" s="16">
        <f t="shared" si="29"/>
        <v>0</v>
      </c>
      <c r="J70" s="16">
        <f t="shared" si="30"/>
        <v>0</v>
      </c>
      <c r="K70" s="16">
        <f>SUM(13376*1.05*1.05*1.05*1.05)*F70*0</f>
        <v>0</v>
      </c>
      <c r="L70" s="16">
        <v>0</v>
      </c>
      <c r="M70" s="15"/>
      <c r="N70" s="16">
        <f t="shared" si="31"/>
        <v>0</v>
      </c>
      <c r="O70" s="16">
        <f t="shared" si="32"/>
        <v>0</v>
      </c>
    </row>
    <row r="71" spans="1:77" ht="15">
      <c r="A71" s="15"/>
      <c r="B71" s="15" t="s">
        <v>26</v>
      </c>
      <c r="C71" s="16">
        <f t="shared" si="27"/>
        <v>0</v>
      </c>
      <c r="D71" s="16">
        <f>SUM(C71*1.03)</f>
        <v>0</v>
      </c>
      <c r="E71" s="17">
        <v>0</v>
      </c>
      <c r="F71" s="18">
        <v>0</v>
      </c>
      <c r="G71" s="16">
        <f>D71/9*E71*F71</f>
        <v>0</v>
      </c>
      <c r="H71" s="16">
        <f t="shared" si="28"/>
        <v>0</v>
      </c>
      <c r="I71" s="16">
        <f t="shared" si="29"/>
        <v>0</v>
      </c>
      <c r="J71" s="16">
        <f t="shared" si="30"/>
        <v>0</v>
      </c>
      <c r="K71" s="16">
        <f t="shared" si="33"/>
        <v>0</v>
      </c>
      <c r="L71" s="16">
        <v>0</v>
      </c>
      <c r="M71" s="15"/>
      <c r="N71" s="16">
        <f t="shared" si="31"/>
        <v>0</v>
      </c>
      <c r="O71" s="16">
        <f t="shared" si="32"/>
        <v>0</v>
      </c>
    </row>
    <row r="72" spans="1:77" ht="15">
      <c r="A72" s="15"/>
      <c r="B72" s="15" t="s">
        <v>27</v>
      </c>
      <c r="C72" s="16">
        <f t="shared" si="27"/>
        <v>0</v>
      </c>
      <c r="D72" s="16">
        <f>D71/3</f>
        <v>0</v>
      </c>
      <c r="E72" s="17">
        <v>0</v>
      </c>
      <c r="F72" s="18">
        <v>0</v>
      </c>
      <c r="G72" s="16">
        <f>D72/3*E72*F72</f>
        <v>0</v>
      </c>
      <c r="H72" s="16">
        <f t="shared" si="28"/>
        <v>0</v>
      </c>
      <c r="I72" s="16">
        <f t="shared" si="29"/>
        <v>0</v>
      </c>
      <c r="J72" s="16">
        <f t="shared" si="30"/>
        <v>0</v>
      </c>
      <c r="K72" s="16">
        <f>SUM(13376*1.05*1.05*1.05*1.05)*F72*0</f>
        <v>0</v>
      </c>
      <c r="L72" s="16">
        <v>0</v>
      </c>
      <c r="M72" s="15"/>
      <c r="N72" s="16">
        <f t="shared" si="31"/>
        <v>0</v>
      </c>
      <c r="O72" s="16">
        <f t="shared" si="32"/>
        <v>0</v>
      </c>
    </row>
    <row r="73" spans="1:77" ht="15">
      <c r="A73" s="15"/>
      <c r="B73" s="15" t="s">
        <v>26</v>
      </c>
      <c r="C73" s="16">
        <f t="shared" si="27"/>
        <v>0</v>
      </c>
      <c r="D73" s="16">
        <f>SUM(C73*1.03)</f>
        <v>0</v>
      </c>
      <c r="E73" s="17">
        <v>0</v>
      </c>
      <c r="F73" s="18">
        <v>0</v>
      </c>
      <c r="G73" s="16">
        <f>D73/9*E73*F73</f>
        <v>0</v>
      </c>
      <c r="H73" s="16">
        <f t="shared" si="28"/>
        <v>0</v>
      </c>
      <c r="I73" s="16">
        <f t="shared" si="29"/>
        <v>0</v>
      </c>
      <c r="J73" s="16">
        <f t="shared" si="30"/>
        <v>0</v>
      </c>
      <c r="K73" s="16">
        <f t="shared" si="33"/>
        <v>0</v>
      </c>
      <c r="L73" s="16">
        <v>0</v>
      </c>
      <c r="M73" s="15"/>
      <c r="N73" s="16">
        <f t="shared" si="31"/>
        <v>0</v>
      </c>
      <c r="O73" s="16">
        <f t="shared" si="32"/>
        <v>0</v>
      </c>
    </row>
    <row r="74" spans="1:77" ht="15">
      <c r="A74" s="15"/>
      <c r="B74" s="15" t="s">
        <v>27</v>
      </c>
      <c r="C74" s="16">
        <f t="shared" si="27"/>
        <v>0</v>
      </c>
      <c r="D74" s="16">
        <f>D73/3</f>
        <v>0</v>
      </c>
      <c r="E74" s="17">
        <v>0</v>
      </c>
      <c r="F74" s="18">
        <v>0</v>
      </c>
      <c r="G74" s="16">
        <f>D74/3*E74*F74</f>
        <v>0</v>
      </c>
      <c r="H74" s="16">
        <f t="shared" si="28"/>
        <v>0</v>
      </c>
      <c r="I74" s="16">
        <f t="shared" si="29"/>
        <v>0</v>
      </c>
      <c r="J74" s="16">
        <f t="shared" si="30"/>
        <v>0</v>
      </c>
      <c r="K74" s="16">
        <f>SUM(13376*1.05*1.05*1.05*1.05)*F74*0</f>
        <v>0</v>
      </c>
      <c r="L74" s="16">
        <v>0</v>
      </c>
      <c r="M74" s="15"/>
      <c r="N74" s="16">
        <f t="shared" si="31"/>
        <v>0</v>
      </c>
      <c r="O74" s="16">
        <f t="shared" si="32"/>
        <v>0</v>
      </c>
    </row>
    <row r="75" spans="1:77" ht="15">
      <c r="A75" s="15"/>
      <c r="B75" s="15" t="s">
        <v>28</v>
      </c>
      <c r="C75" s="16">
        <f t="shared" si="27"/>
        <v>0</v>
      </c>
      <c r="D75" s="16">
        <f>SUM(C75*1.03)</f>
        <v>0</v>
      </c>
      <c r="E75" s="17">
        <v>0</v>
      </c>
      <c r="F75" s="18">
        <v>0</v>
      </c>
      <c r="G75" s="16">
        <f>D75*F75</f>
        <v>0</v>
      </c>
      <c r="H75" s="16">
        <f t="shared" si="28"/>
        <v>0</v>
      </c>
      <c r="I75" s="16">
        <f t="shared" si="29"/>
        <v>0</v>
      </c>
      <c r="J75" s="16">
        <f>SUM(G75*0.0145)</f>
        <v>0</v>
      </c>
      <c r="K75" s="16">
        <f t="shared" si="33"/>
        <v>0</v>
      </c>
      <c r="L75" s="16">
        <v>0</v>
      </c>
      <c r="M75" s="15"/>
      <c r="N75" s="16">
        <f t="shared" si="31"/>
        <v>0</v>
      </c>
      <c r="O75" s="16">
        <f t="shared" si="32"/>
        <v>0</v>
      </c>
    </row>
    <row r="76" spans="1:77" ht="15">
      <c r="A76" s="15"/>
      <c r="B76" s="15" t="s">
        <v>28</v>
      </c>
      <c r="C76" s="16">
        <f t="shared" si="27"/>
        <v>0</v>
      </c>
      <c r="D76" s="16">
        <f>SUM(C76*1.03)</f>
        <v>0</v>
      </c>
      <c r="E76" s="17">
        <v>0</v>
      </c>
      <c r="F76" s="18">
        <v>0</v>
      </c>
      <c r="G76" s="16">
        <f>D76*F76</f>
        <v>0</v>
      </c>
      <c r="H76" s="16">
        <f t="shared" si="28"/>
        <v>0</v>
      </c>
      <c r="I76" s="16">
        <f t="shared" si="29"/>
        <v>0</v>
      </c>
      <c r="J76" s="16">
        <f t="shared" si="30"/>
        <v>0</v>
      </c>
      <c r="K76" s="16">
        <f t="shared" si="33"/>
        <v>0</v>
      </c>
      <c r="L76" s="16">
        <v>0</v>
      </c>
      <c r="M76" s="15"/>
      <c r="N76" s="16">
        <f t="shared" si="31"/>
        <v>0</v>
      </c>
      <c r="O76" s="16">
        <f t="shared" si="32"/>
        <v>0</v>
      </c>
    </row>
    <row r="77" spans="1:77" ht="15">
      <c r="A77" s="15"/>
      <c r="B77" s="15" t="s">
        <v>29</v>
      </c>
      <c r="C77" s="16">
        <f t="shared" si="27"/>
        <v>0</v>
      </c>
      <c r="D77" s="16">
        <f t="shared" ref="D77:D78" si="34">SUM(C77*1.03)</f>
        <v>0</v>
      </c>
      <c r="E77" s="17">
        <v>0</v>
      </c>
      <c r="F77" s="18">
        <v>0</v>
      </c>
      <c r="G77" s="16">
        <f t="shared" ref="G77:G78" si="35">D77*F77</f>
        <v>0</v>
      </c>
      <c r="H77" s="16">
        <f>G77*0.14*0</f>
        <v>0</v>
      </c>
      <c r="I77" s="16">
        <f t="shared" si="29"/>
        <v>0</v>
      </c>
      <c r="J77" s="16">
        <f>SUM(G77*0.0145)*0</f>
        <v>0</v>
      </c>
      <c r="K77" s="16">
        <f>SUM(13376*1.05*1.05*1.05*1.05)*F77*0</f>
        <v>0</v>
      </c>
      <c r="L77" s="16">
        <v>0</v>
      </c>
      <c r="M77" s="15"/>
      <c r="N77" s="16">
        <f t="shared" si="31"/>
        <v>0</v>
      </c>
      <c r="O77" s="16">
        <f t="shared" si="32"/>
        <v>0</v>
      </c>
    </row>
    <row r="78" spans="1:77" ht="15">
      <c r="A78" s="15"/>
      <c r="B78" s="15" t="s">
        <v>29</v>
      </c>
      <c r="C78" s="16">
        <f t="shared" si="27"/>
        <v>0</v>
      </c>
      <c r="D78" s="16">
        <f t="shared" si="34"/>
        <v>0</v>
      </c>
      <c r="E78" s="17">
        <v>0</v>
      </c>
      <c r="F78" s="18">
        <v>0</v>
      </c>
      <c r="G78" s="16">
        <f t="shared" si="35"/>
        <v>0</v>
      </c>
      <c r="H78" s="16">
        <f>G78*0.14*0</f>
        <v>0</v>
      </c>
      <c r="I78" s="16">
        <f t="shared" si="29"/>
        <v>0</v>
      </c>
      <c r="J78" s="16">
        <f>SUM(G78*0.0145)*0</f>
        <v>0</v>
      </c>
      <c r="K78" s="16">
        <f>SUM(13376*1.05*1.05*1.05*1.05)*F78*0</f>
        <v>0</v>
      </c>
      <c r="L78" s="16">
        <v>0</v>
      </c>
      <c r="M78" s="15"/>
      <c r="N78" s="16">
        <f t="shared" si="31"/>
        <v>0</v>
      </c>
      <c r="O78" s="16">
        <f t="shared" si="32"/>
        <v>0</v>
      </c>
    </row>
    <row r="79" spans="1:77" ht="15">
      <c r="A79" s="15"/>
      <c r="B79" s="15" t="s">
        <v>30</v>
      </c>
      <c r="C79" s="16">
        <f t="shared" si="27"/>
        <v>0</v>
      </c>
      <c r="D79" s="16">
        <f>SUM(C79*1.03)</f>
        <v>0</v>
      </c>
      <c r="E79" s="17">
        <v>0</v>
      </c>
      <c r="F79" s="18">
        <v>0</v>
      </c>
      <c r="G79" s="16">
        <f>D79*F79</f>
        <v>0</v>
      </c>
      <c r="H79" s="16">
        <f>G79*0.14*0</f>
        <v>0</v>
      </c>
      <c r="I79" s="16">
        <f t="shared" si="29"/>
        <v>0</v>
      </c>
      <c r="J79" s="16">
        <f>SUM(G79*0.0145)*0</f>
        <v>0</v>
      </c>
      <c r="K79" s="16">
        <f>SUM(13376*1.05*1.05*1.05*1.05)*F79*0</f>
        <v>0</v>
      </c>
      <c r="L79" s="16">
        <v>0</v>
      </c>
      <c r="M79" s="15"/>
      <c r="N79" s="16">
        <f t="shared" si="31"/>
        <v>0</v>
      </c>
      <c r="O79" s="16">
        <f t="shared" si="32"/>
        <v>0</v>
      </c>
    </row>
    <row r="80" spans="1:77" s="8" customFormat="1" ht="6.75" customHeight="1">
      <c r="A80" s="13"/>
      <c r="B80" s="13"/>
      <c r="C80" s="19"/>
      <c r="D80" s="19"/>
      <c r="E80" s="14"/>
      <c r="F80" s="20"/>
      <c r="G80" s="19"/>
      <c r="H80" s="19"/>
      <c r="I80" s="19"/>
      <c r="J80" s="19"/>
      <c r="K80" s="19"/>
      <c r="L80" s="19"/>
      <c r="M80" s="13"/>
      <c r="N80" s="19"/>
      <c r="O80" s="1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15" ht="15">
      <c r="A81" s="21" t="s">
        <v>31</v>
      </c>
      <c r="B81" s="11"/>
      <c r="C81" s="22"/>
      <c r="D81" s="22"/>
      <c r="E81" s="11"/>
      <c r="F81" s="23"/>
      <c r="G81" s="22">
        <f t="shared" ref="G81:O81" si="36">SUM(G67:G80)</f>
        <v>0</v>
      </c>
      <c r="H81" s="22">
        <f t="shared" si="36"/>
        <v>0</v>
      </c>
      <c r="I81" s="22">
        <f t="shared" si="36"/>
        <v>0</v>
      </c>
      <c r="J81" s="22">
        <f t="shared" si="36"/>
        <v>0</v>
      </c>
      <c r="K81" s="22">
        <f t="shared" si="36"/>
        <v>0</v>
      </c>
      <c r="L81" s="22">
        <f t="shared" si="36"/>
        <v>0</v>
      </c>
      <c r="M81" s="22">
        <f t="shared" si="36"/>
        <v>0</v>
      </c>
      <c r="N81" s="22">
        <f t="shared" si="36"/>
        <v>0</v>
      </c>
      <c r="O81" s="22">
        <f t="shared" si="36"/>
        <v>0</v>
      </c>
    </row>
    <row r="82" spans="1:15" ht="15">
      <c r="A82" s="21"/>
      <c r="B82" s="11"/>
      <c r="C82" s="22"/>
      <c r="D82" s="22"/>
      <c r="E82" s="11"/>
      <c r="F82" s="23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5">
      <c r="A83" s="9" t="s">
        <v>39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1"/>
      <c r="B84" s="11"/>
      <c r="C84" s="12"/>
      <c r="D84" s="12" t="s">
        <v>5</v>
      </c>
      <c r="E84" s="12"/>
      <c r="F84" s="11"/>
      <c r="G84" s="12"/>
      <c r="H84" s="11"/>
      <c r="I84" s="12"/>
      <c r="J84" s="11"/>
      <c r="K84" s="12"/>
      <c r="L84" s="11"/>
      <c r="M84" s="11"/>
      <c r="N84" s="12"/>
      <c r="O84" s="12"/>
    </row>
    <row r="85" spans="1:15" ht="15">
      <c r="A85" s="11"/>
      <c r="B85" s="11"/>
      <c r="C85" s="12"/>
      <c r="D85" s="12" t="s">
        <v>6</v>
      </c>
      <c r="E85" s="12"/>
      <c r="F85" s="11"/>
      <c r="G85" s="12" t="s">
        <v>6</v>
      </c>
      <c r="H85" s="11"/>
      <c r="I85" s="12" t="s">
        <v>7</v>
      </c>
      <c r="J85" s="11"/>
      <c r="K85" s="12" t="s">
        <v>8</v>
      </c>
      <c r="L85" s="11"/>
      <c r="M85" s="11"/>
      <c r="N85" s="12" t="s">
        <v>9</v>
      </c>
      <c r="O85" s="12" t="s">
        <v>9</v>
      </c>
    </row>
    <row r="86" spans="1:15" ht="15">
      <c r="A86" s="13" t="s">
        <v>10</v>
      </c>
      <c r="B86" s="13" t="s">
        <v>11</v>
      </c>
      <c r="C86" s="67" t="str">
        <f>D66</f>
        <v>21-22</v>
      </c>
      <c r="D86" s="67" t="s">
        <v>40</v>
      </c>
      <c r="E86" s="14" t="s">
        <v>14</v>
      </c>
      <c r="F86" s="14" t="s">
        <v>15</v>
      </c>
      <c r="G86" s="14" t="s">
        <v>16</v>
      </c>
      <c r="H86" s="14" t="s">
        <v>17</v>
      </c>
      <c r="I86" s="14" t="s">
        <v>18</v>
      </c>
      <c r="J86" s="14" t="s">
        <v>19</v>
      </c>
      <c r="K86" s="14" t="s">
        <v>20</v>
      </c>
      <c r="L86" s="14" t="s">
        <v>21</v>
      </c>
      <c r="M86" s="13"/>
      <c r="N86" s="14" t="s">
        <v>22</v>
      </c>
      <c r="O86" s="14" t="s">
        <v>23</v>
      </c>
    </row>
    <row r="87" spans="1:15" ht="15">
      <c r="A87" s="15"/>
      <c r="B87" s="15" t="s">
        <v>24</v>
      </c>
      <c r="C87" s="16">
        <f>D67</f>
        <v>0</v>
      </c>
      <c r="D87" s="16">
        <f>SUM(C87*1.03)</f>
        <v>0</v>
      </c>
      <c r="E87" s="17">
        <v>0</v>
      </c>
      <c r="F87" s="18">
        <v>0</v>
      </c>
      <c r="G87" s="16">
        <f>D87/9*E87*F87</f>
        <v>0</v>
      </c>
      <c r="H87" s="16">
        <f>G87*0.14</f>
        <v>0</v>
      </c>
      <c r="I87" s="16">
        <f>G87*0.00739</f>
        <v>0</v>
      </c>
      <c r="J87" s="16">
        <f>SUM(G87*0.0145)</f>
        <v>0</v>
      </c>
      <c r="K87" s="16">
        <f>SUM(13376*1.05*1.05*1.05*1.05*1.05)*F87</f>
        <v>0</v>
      </c>
      <c r="L87" s="16">
        <v>0</v>
      </c>
      <c r="M87" s="15"/>
      <c r="N87" s="16">
        <f>H87+I87+J87+K87+L87</f>
        <v>0</v>
      </c>
      <c r="O87" s="16">
        <f>G87+N87</f>
        <v>0</v>
      </c>
    </row>
    <row r="88" spans="1:15" ht="15">
      <c r="A88" s="15"/>
      <c r="B88" s="15" t="s">
        <v>25</v>
      </c>
      <c r="C88" s="16">
        <f t="shared" ref="C88:C99" si="37">D68</f>
        <v>0</v>
      </c>
      <c r="D88" s="16">
        <f>D87/3</f>
        <v>0</v>
      </c>
      <c r="E88" s="17">
        <v>0</v>
      </c>
      <c r="F88" s="18">
        <v>0</v>
      </c>
      <c r="G88" s="16">
        <f>D88/3*E88*F88</f>
        <v>0</v>
      </c>
      <c r="H88" s="16">
        <f>G88*0.14</f>
        <v>0</v>
      </c>
      <c r="I88" s="16">
        <f t="shared" ref="I88:I99" si="38">G88*0.00739</f>
        <v>0</v>
      </c>
      <c r="J88" s="16">
        <f t="shared" ref="J88:J96" si="39">SUM(G88*0.0145)</f>
        <v>0</v>
      </c>
      <c r="K88" s="16">
        <f>SUM(13376*1.05*1.05*1.05*1.05*1.05)*F88*0</f>
        <v>0</v>
      </c>
      <c r="L88" s="16">
        <v>0</v>
      </c>
      <c r="M88" s="15"/>
      <c r="N88" s="16">
        <f t="shared" ref="N88:N99" si="40">H88+I88+J88+K88+L88</f>
        <v>0</v>
      </c>
      <c r="O88" s="16">
        <f t="shared" ref="O88:O99" si="41">G88+N88</f>
        <v>0</v>
      </c>
    </row>
    <row r="89" spans="1:15" ht="15">
      <c r="A89" s="15"/>
      <c r="B89" s="15" t="s">
        <v>26</v>
      </c>
      <c r="C89" s="16">
        <f t="shared" si="37"/>
        <v>0</v>
      </c>
      <c r="D89" s="16">
        <f>SUM(C89*1.03)</f>
        <v>0</v>
      </c>
      <c r="E89" s="17">
        <v>0</v>
      </c>
      <c r="F89" s="18">
        <v>0</v>
      </c>
      <c r="G89" s="16">
        <f>D89/9*E89*F89</f>
        <v>0</v>
      </c>
      <c r="H89" s="16">
        <f>G89*0.14</f>
        <v>0</v>
      </c>
      <c r="I89" s="16">
        <f t="shared" si="38"/>
        <v>0</v>
      </c>
      <c r="J89" s="16">
        <f t="shared" si="39"/>
        <v>0</v>
      </c>
      <c r="K89" s="16">
        <f>SUM(13376*1.05*1.05*1.05*1.05*1.05)*F89</f>
        <v>0</v>
      </c>
      <c r="L89" s="16">
        <v>0</v>
      </c>
      <c r="M89" s="15"/>
      <c r="N89" s="16">
        <f t="shared" si="40"/>
        <v>0</v>
      </c>
      <c r="O89" s="16">
        <f t="shared" si="41"/>
        <v>0</v>
      </c>
    </row>
    <row r="90" spans="1:15" ht="15">
      <c r="A90" s="15"/>
      <c r="B90" s="15" t="s">
        <v>27</v>
      </c>
      <c r="C90" s="16">
        <f t="shared" si="37"/>
        <v>0</v>
      </c>
      <c r="D90" s="16">
        <f>D89/3</f>
        <v>0</v>
      </c>
      <c r="E90" s="17">
        <v>0</v>
      </c>
      <c r="F90" s="18">
        <v>0</v>
      </c>
      <c r="G90" s="16">
        <f>D90/3*E90*F90</f>
        <v>0</v>
      </c>
      <c r="H90" s="16">
        <f>G90*0.14</f>
        <v>0</v>
      </c>
      <c r="I90" s="16">
        <f t="shared" si="38"/>
        <v>0</v>
      </c>
      <c r="J90" s="16">
        <f t="shared" si="39"/>
        <v>0</v>
      </c>
      <c r="K90" s="16">
        <f>SUM(13376*1.05*1.05*1.05*1.05*1.05)*F90*0</f>
        <v>0</v>
      </c>
      <c r="L90" s="16">
        <v>0</v>
      </c>
      <c r="M90" s="15"/>
      <c r="N90" s="16">
        <f t="shared" si="40"/>
        <v>0</v>
      </c>
      <c r="O90" s="16">
        <f t="shared" si="41"/>
        <v>0</v>
      </c>
    </row>
    <row r="91" spans="1:15" ht="15">
      <c r="A91" s="15"/>
      <c r="B91" s="15" t="s">
        <v>26</v>
      </c>
      <c r="C91" s="16">
        <f t="shared" si="37"/>
        <v>0</v>
      </c>
      <c r="D91" s="16">
        <f>SUM(C91*1.03)</f>
        <v>0</v>
      </c>
      <c r="E91" s="17">
        <v>0</v>
      </c>
      <c r="F91" s="18">
        <v>0</v>
      </c>
      <c r="G91" s="16">
        <f>D91/9*E91*F91</f>
        <v>0</v>
      </c>
      <c r="H91" s="16">
        <f t="shared" ref="H91:H96" si="42">G91*0.14</f>
        <v>0</v>
      </c>
      <c r="I91" s="16">
        <f t="shared" si="38"/>
        <v>0</v>
      </c>
      <c r="J91" s="16">
        <f t="shared" si="39"/>
        <v>0</v>
      </c>
      <c r="K91" s="16">
        <f t="shared" ref="K88:K99" si="43">SUM(13376*1.05*1.05*1.05*1.05*1.05)*F91</f>
        <v>0</v>
      </c>
      <c r="L91" s="16">
        <v>0</v>
      </c>
      <c r="M91" s="15"/>
      <c r="N91" s="16">
        <f t="shared" si="40"/>
        <v>0</v>
      </c>
      <c r="O91" s="16">
        <f t="shared" si="41"/>
        <v>0</v>
      </c>
    </row>
    <row r="92" spans="1:15" ht="15">
      <c r="A92" s="15"/>
      <c r="B92" s="15" t="s">
        <v>27</v>
      </c>
      <c r="C92" s="16">
        <f t="shared" si="37"/>
        <v>0</v>
      </c>
      <c r="D92" s="16">
        <f>D91/3</f>
        <v>0</v>
      </c>
      <c r="E92" s="17">
        <v>0</v>
      </c>
      <c r="F92" s="18">
        <v>0</v>
      </c>
      <c r="G92" s="16">
        <f>D92/3*E92*F92</f>
        <v>0</v>
      </c>
      <c r="H92" s="16">
        <f t="shared" si="42"/>
        <v>0</v>
      </c>
      <c r="I92" s="16">
        <f t="shared" si="38"/>
        <v>0</v>
      </c>
      <c r="J92" s="16">
        <f t="shared" si="39"/>
        <v>0</v>
      </c>
      <c r="K92" s="16">
        <f>SUM(13376*1.05*1.05*1.05*1.05*1.05)*F92*0</f>
        <v>0</v>
      </c>
      <c r="L92" s="16">
        <v>0</v>
      </c>
      <c r="M92" s="15"/>
      <c r="N92" s="16">
        <f t="shared" si="40"/>
        <v>0</v>
      </c>
      <c r="O92" s="16">
        <f t="shared" si="41"/>
        <v>0</v>
      </c>
    </row>
    <row r="93" spans="1:15" ht="15">
      <c r="A93" s="15"/>
      <c r="B93" s="15" t="s">
        <v>26</v>
      </c>
      <c r="C93" s="16">
        <f t="shared" si="37"/>
        <v>0</v>
      </c>
      <c r="D93" s="16">
        <f>SUM(C93*1.03)</f>
        <v>0</v>
      </c>
      <c r="E93" s="17">
        <v>0</v>
      </c>
      <c r="F93" s="18">
        <v>0</v>
      </c>
      <c r="G93" s="16">
        <f>D93/9*E93*F93</f>
        <v>0</v>
      </c>
      <c r="H93" s="16">
        <f t="shared" si="42"/>
        <v>0</v>
      </c>
      <c r="I93" s="16">
        <f t="shared" si="38"/>
        <v>0</v>
      </c>
      <c r="J93" s="16">
        <f t="shared" si="39"/>
        <v>0</v>
      </c>
      <c r="K93" s="16">
        <f t="shared" si="43"/>
        <v>0</v>
      </c>
      <c r="L93" s="16">
        <v>0</v>
      </c>
      <c r="M93" s="15"/>
      <c r="N93" s="16">
        <f t="shared" si="40"/>
        <v>0</v>
      </c>
      <c r="O93" s="16">
        <f t="shared" si="41"/>
        <v>0</v>
      </c>
    </row>
    <row r="94" spans="1:15" ht="15">
      <c r="A94" s="15"/>
      <c r="B94" s="15" t="s">
        <v>27</v>
      </c>
      <c r="C94" s="16">
        <f t="shared" si="37"/>
        <v>0</v>
      </c>
      <c r="D94" s="16">
        <f>D93/3</f>
        <v>0</v>
      </c>
      <c r="E94" s="17">
        <v>0</v>
      </c>
      <c r="F94" s="18">
        <v>0</v>
      </c>
      <c r="G94" s="16">
        <f>D94/3*E94*F94</f>
        <v>0</v>
      </c>
      <c r="H94" s="16">
        <f t="shared" si="42"/>
        <v>0</v>
      </c>
      <c r="I94" s="16">
        <f t="shared" si="38"/>
        <v>0</v>
      </c>
      <c r="J94" s="16">
        <f t="shared" si="39"/>
        <v>0</v>
      </c>
      <c r="K94" s="16">
        <f>SUM(13376*1.05*1.05*1.05*1.05*1.05)*F94*0</f>
        <v>0</v>
      </c>
      <c r="L94" s="16">
        <v>0</v>
      </c>
      <c r="M94" s="15"/>
      <c r="N94" s="16">
        <f t="shared" si="40"/>
        <v>0</v>
      </c>
      <c r="O94" s="16">
        <f t="shared" si="41"/>
        <v>0</v>
      </c>
    </row>
    <row r="95" spans="1:15" ht="15">
      <c r="A95" s="15"/>
      <c r="B95" s="15" t="s">
        <v>28</v>
      </c>
      <c r="C95" s="16">
        <f t="shared" si="37"/>
        <v>0</v>
      </c>
      <c r="D95" s="16">
        <f>SUM(C95*1.03)</f>
        <v>0</v>
      </c>
      <c r="E95" s="17">
        <v>0</v>
      </c>
      <c r="F95" s="18">
        <v>0</v>
      </c>
      <c r="G95" s="16">
        <f>D95*F95</f>
        <v>0</v>
      </c>
      <c r="H95" s="16">
        <f>(G95*0.14)</f>
        <v>0</v>
      </c>
      <c r="I95" s="16">
        <f t="shared" si="38"/>
        <v>0</v>
      </c>
      <c r="J95" s="16">
        <f>SUM(G95*0.0145)</f>
        <v>0</v>
      </c>
      <c r="K95" s="16">
        <f t="shared" si="43"/>
        <v>0</v>
      </c>
      <c r="L95" s="16">
        <v>0</v>
      </c>
      <c r="M95" s="15"/>
      <c r="N95" s="16">
        <f t="shared" si="40"/>
        <v>0</v>
      </c>
      <c r="O95" s="16">
        <f t="shared" si="41"/>
        <v>0</v>
      </c>
    </row>
    <row r="96" spans="1:15" ht="15">
      <c r="A96" s="15"/>
      <c r="B96" s="15" t="s">
        <v>28</v>
      </c>
      <c r="C96" s="16">
        <f t="shared" si="37"/>
        <v>0</v>
      </c>
      <c r="D96" s="16">
        <f>SUM(C96*1.03)</f>
        <v>0</v>
      </c>
      <c r="E96" s="17">
        <v>0</v>
      </c>
      <c r="F96" s="18">
        <v>0</v>
      </c>
      <c r="G96" s="16">
        <f>D96*F96</f>
        <v>0</v>
      </c>
      <c r="H96" s="16">
        <f t="shared" si="42"/>
        <v>0</v>
      </c>
      <c r="I96" s="16">
        <f t="shared" si="38"/>
        <v>0</v>
      </c>
      <c r="J96" s="16">
        <f t="shared" si="39"/>
        <v>0</v>
      </c>
      <c r="K96" s="16">
        <f t="shared" si="43"/>
        <v>0</v>
      </c>
      <c r="L96" s="16">
        <v>0</v>
      </c>
      <c r="M96" s="15"/>
      <c r="N96" s="16">
        <f t="shared" si="40"/>
        <v>0</v>
      </c>
      <c r="O96" s="16">
        <f t="shared" si="41"/>
        <v>0</v>
      </c>
    </row>
    <row r="97" spans="1:77" ht="15">
      <c r="A97" s="15"/>
      <c r="B97" s="15" t="s">
        <v>29</v>
      </c>
      <c r="C97" s="16">
        <f t="shared" si="37"/>
        <v>0</v>
      </c>
      <c r="D97" s="16">
        <f t="shared" ref="D97:D98" si="44">SUM(C97*1.03)</f>
        <v>0</v>
      </c>
      <c r="E97" s="17">
        <v>0</v>
      </c>
      <c r="F97" s="18">
        <v>0</v>
      </c>
      <c r="G97" s="16">
        <f t="shared" ref="G97:G98" si="45">D97*F97</f>
        <v>0</v>
      </c>
      <c r="H97" s="16">
        <f>G97*0.14*0</f>
        <v>0</v>
      </c>
      <c r="I97" s="16">
        <f t="shared" si="38"/>
        <v>0</v>
      </c>
      <c r="J97" s="16">
        <f>SUM(G97*0.0145)*0</f>
        <v>0</v>
      </c>
      <c r="K97" s="16">
        <f>SUM(13376*1.05*1.05*1.05*1.05*1.05)*F97*0</f>
        <v>0</v>
      </c>
      <c r="L97" s="16">
        <v>0</v>
      </c>
      <c r="M97" s="15"/>
      <c r="N97" s="16">
        <f t="shared" si="40"/>
        <v>0</v>
      </c>
      <c r="O97" s="16">
        <f t="shared" si="41"/>
        <v>0</v>
      </c>
    </row>
    <row r="98" spans="1:77" ht="15">
      <c r="A98" s="15"/>
      <c r="B98" s="15" t="s">
        <v>29</v>
      </c>
      <c r="C98" s="16">
        <f t="shared" si="37"/>
        <v>0</v>
      </c>
      <c r="D98" s="16">
        <f t="shared" si="44"/>
        <v>0</v>
      </c>
      <c r="E98" s="17">
        <v>0</v>
      </c>
      <c r="F98" s="18">
        <v>0</v>
      </c>
      <c r="G98" s="16">
        <f t="shared" si="45"/>
        <v>0</v>
      </c>
      <c r="H98" s="16">
        <f>G98*0.14*0</f>
        <v>0</v>
      </c>
      <c r="I98" s="16">
        <f t="shared" si="38"/>
        <v>0</v>
      </c>
      <c r="J98" s="16">
        <f>SUM(G98*0.0145)*0</f>
        <v>0</v>
      </c>
      <c r="K98" s="16">
        <f>SUM(13376*1.05*1.05*1.05*1.05*1.05)*F98*0</f>
        <v>0</v>
      </c>
      <c r="L98" s="16">
        <v>0</v>
      </c>
      <c r="M98" s="15"/>
      <c r="N98" s="16">
        <f t="shared" si="40"/>
        <v>0</v>
      </c>
      <c r="O98" s="16">
        <f t="shared" si="41"/>
        <v>0</v>
      </c>
    </row>
    <row r="99" spans="1:77" ht="15">
      <c r="A99" s="15"/>
      <c r="B99" s="15" t="s">
        <v>30</v>
      </c>
      <c r="C99" s="16">
        <f t="shared" si="37"/>
        <v>0</v>
      </c>
      <c r="D99" s="16">
        <f>SUM(C99*1.03)</f>
        <v>0</v>
      </c>
      <c r="E99" s="17">
        <v>0</v>
      </c>
      <c r="F99" s="18">
        <v>0</v>
      </c>
      <c r="G99" s="16">
        <f>D99*F99</f>
        <v>0</v>
      </c>
      <c r="H99" s="16">
        <f>G99*0.14*0</f>
        <v>0</v>
      </c>
      <c r="I99" s="16">
        <f t="shared" si="38"/>
        <v>0</v>
      </c>
      <c r="J99" s="16">
        <f>SUM(G99*0.0145)*0</f>
        <v>0</v>
      </c>
      <c r="K99" s="16">
        <f>SUM(13376*1.05*1.05*1.05*1.05*1.05)*F99*0</f>
        <v>0</v>
      </c>
      <c r="L99" s="16">
        <v>0</v>
      </c>
      <c r="M99" s="15"/>
      <c r="N99" s="16">
        <f t="shared" si="40"/>
        <v>0</v>
      </c>
      <c r="O99" s="16">
        <f t="shared" si="41"/>
        <v>0</v>
      </c>
    </row>
    <row r="100" spans="1:77" s="8" customFormat="1" ht="3.75" customHeight="1">
      <c r="A100" s="13"/>
      <c r="B100" s="13"/>
      <c r="C100" s="19"/>
      <c r="D100" s="19"/>
      <c r="E100" s="14"/>
      <c r="F100" s="20"/>
      <c r="G100" s="19"/>
      <c r="H100" s="19"/>
      <c r="I100" s="19"/>
      <c r="J100" s="19"/>
      <c r="K100" s="19"/>
      <c r="L100" s="19"/>
      <c r="M100" s="13"/>
      <c r="N100" s="19"/>
      <c r="O100" s="1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1:77" ht="15">
      <c r="A101" s="21" t="s">
        <v>31</v>
      </c>
      <c r="B101" s="11"/>
      <c r="C101" s="22"/>
      <c r="D101" s="22"/>
      <c r="E101" s="11"/>
      <c r="F101" s="23"/>
      <c r="G101" s="22">
        <f t="shared" ref="G101:O101" si="46">SUM(G87:G100)</f>
        <v>0</v>
      </c>
      <c r="H101" s="22">
        <f t="shared" si="46"/>
        <v>0</v>
      </c>
      <c r="I101" s="22">
        <f t="shared" si="46"/>
        <v>0</v>
      </c>
      <c r="J101" s="22">
        <f t="shared" si="46"/>
        <v>0</v>
      </c>
      <c r="K101" s="22">
        <f t="shared" si="46"/>
        <v>0</v>
      </c>
      <c r="L101" s="22">
        <f t="shared" si="46"/>
        <v>0</v>
      </c>
      <c r="M101" s="22">
        <f t="shared" si="46"/>
        <v>0</v>
      </c>
      <c r="N101" s="22">
        <f t="shared" si="46"/>
        <v>0</v>
      </c>
      <c r="O101" s="22">
        <f t="shared" si="46"/>
        <v>0</v>
      </c>
    </row>
    <row r="102" spans="1:77" ht="15">
      <c r="A102" s="21"/>
      <c r="B102" s="11"/>
      <c r="C102" s="22"/>
      <c r="D102" s="22"/>
      <c r="E102" s="11"/>
      <c r="F102" s="23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77" ht="15">
      <c r="A103" s="21"/>
      <c r="B103" s="11"/>
      <c r="C103" s="22"/>
      <c r="D103" s="22"/>
      <c r="E103" s="11"/>
      <c r="F103" s="23"/>
      <c r="G103" s="71" t="s">
        <v>41</v>
      </c>
      <c r="H103" s="71" t="s">
        <v>42</v>
      </c>
      <c r="I103" s="71" t="s">
        <v>43</v>
      </c>
      <c r="J103" s="71" t="s">
        <v>19</v>
      </c>
      <c r="K103" s="71" t="s">
        <v>44</v>
      </c>
      <c r="L103" s="71"/>
      <c r="M103" s="71"/>
      <c r="N103" s="71" t="s">
        <v>22</v>
      </c>
      <c r="O103" s="71" t="s">
        <v>9</v>
      </c>
    </row>
    <row r="104" spans="1:77" ht="15">
      <c r="A104" s="9" t="s">
        <v>45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77" ht="15">
      <c r="A105" s="15"/>
      <c r="B105" s="15" t="s">
        <v>24</v>
      </c>
      <c r="C105" s="16"/>
      <c r="D105" s="16"/>
      <c r="E105" s="17"/>
      <c r="F105" s="18"/>
      <c r="G105" s="16">
        <f t="shared" ref="G105:K106" si="47">G10+G29+G48+G67+G87</f>
        <v>0</v>
      </c>
      <c r="H105" s="16">
        <f t="shared" si="47"/>
        <v>0</v>
      </c>
      <c r="I105" s="16">
        <f t="shared" si="47"/>
        <v>0</v>
      </c>
      <c r="J105" s="16">
        <f t="shared" si="47"/>
        <v>0</v>
      </c>
      <c r="K105" s="16">
        <f t="shared" si="47"/>
        <v>0</v>
      </c>
      <c r="L105" s="16">
        <f>SUM(L11,L30,L49,L68,L88)</f>
        <v>0</v>
      </c>
      <c r="M105" s="15"/>
      <c r="N105" s="16">
        <f t="shared" ref="N105:N118" si="48">H105+I105+J105+K105+L105</f>
        <v>0</v>
      </c>
      <c r="O105" s="16">
        <f t="shared" ref="O105:O118" si="49">G105+N105</f>
        <v>0</v>
      </c>
    </row>
    <row r="106" spans="1:77" ht="15">
      <c r="A106" s="15"/>
      <c r="B106" s="15" t="s">
        <v>25</v>
      </c>
      <c r="C106" s="16"/>
      <c r="D106" s="16"/>
      <c r="E106" s="17"/>
      <c r="F106" s="18"/>
      <c r="G106" s="16">
        <f t="shared" si="47"/>
        <v>0</v>
      </c>
      <c r="H106" s="16">
        <f t="shared" si="47"/>
        <v>0</v>
      </c>
      <c r="I106" s="16">
        <f t="shared" si="47"/>
        <v>0</v>
      </c>
      <c r="J106" s="16">
        <f t="shared" si="47"/>
        <v>0</v>
      </c>
      <c r="K106" s="16">
        <f>K11+K30+K49+K68+K88</f>
        <v>0</v>
      </c>
      <c r="L106" s="16">
        <f>SUM(L12,L31,L50,L69,L89)</f>
        <v>0</v>
      </c>
      <c r="M106" s="15"/>
      <c r="N106" s="16">
        <f t="shared" si="48"/>
        <v>0</v>
      </c>
      <c r="O106" s="16">
        <f t="shared" si="49"/>
        <v>0</v>
      </c>
    </row>
    <row r="107" spans="1:77" ht="14.25" customHeight="1">
      <c r="A107" s="15"/>
      <c r="B107" s="15" t="s">
        <v>26</v>
      </c>
      <c r="C107" s="16"/>
      <c r="D107" s="16"/>
      <c r="E107" s="17"/>
      <c r="F107" s="18"/>
      <c r="G107" s="16">
        <f>G12+G31+G50+G69+G89</f>
        <v>0</v>
      </c>
      <c r="H107" s="16">
        <f t="shared" ref="H107:H118" si="50">SUM(H12,H31,H50,H69,H89)</f>
        <v>0</v>
      </c>
      <c r="I107" s="16">
        <f t="shared" ref="I107:I118" si="51">SUM(I12,I31,I50,I69,I89)</f>
        <v>0</v>
      </c>
      <c r="J107" s="16">
        <f t="shared" ref="J107:J118" si="52">SUM(J12,J31,J50,J69,J89)</f>
        <v>0</v>
      </c>
      <c r="K107" s="16">
        <f t="shared" ref="K107:K118" si="53">SUM(K12,K31,K50,K69,K89)</f>
        <v>0</v>
      </c>
      <c r="L107" s="16">
        <f t="shared" ref="L107:L112" si="54">SUM(L12,L31,L50,L69,L89)</f>
        <v>0</v>
      </c>
      <c r="M107" s="15"/>
      <c r="N107" s="16">
        <f t="shared" si="48"/>
        <v>0</v>
      </c>
      <c r="O107" s="16">
        <f t="shared" si="49"/>
        <v>0</v>
      </c>
    </row>
    <row r="108" spans="1:77" ht="15">
      <c r="A108" s="15"/>
      <c r="B108" s="15" t="s">
        <v>27</v>
      </c>
      <c r="C108" s="16"/>
      <c r="D108" s="16"/>
      <c r="E108" s="17"/>
      <c r="F108" s="18"/>
      <c r="G108" s="16">
        <f>G13+G32+G51+G70+G90</f>
        <v>0</v>
      </c>
      <c r="H108" s="16">
        <f t="shared" si="50"/>
        <v>0</v>
      </c>
      <c r="I108" s="16">
        <f t="shared" si="51"/>
        <v>0</v>
      </c>
      <c r="J108" s="16">
        <f t="shared" si="52"/>
        <v>0</v>
      </c>
      <c r="K108" s="16">
        <f t="shared" si="53"/>
        <v>0</v>
      </c>
      <c r="L108" s="16">
        <f t="shared" si="54"/>
        <v>0</v>
      </c>
      <c r="M108" s="15"/>
      <c r="N108" s="16">
        <f t="shared" si="48"/>
        <v>0</v>
      </c>
      <c r="O108" s="16">
        <f t="shared" si="49"/>
        <v>0</v>
      </c>
    </row>
    <row r="109" spans="1:77" ht="15">
      <c r="A109" s="15"/>
      <c r="B109" s="15" t="s">
        <v>26</v>
      </c>
      <c r="C109" s="16"/>
      <c r="D109" s="16"/>
      <c r="E109" s="17"/>
      <c r="F109" s="18"/>
      <c r="G109" s="16">
        <f>SUM(G14,G33,G52,G71,G91)</f>
        <v>0</v>
      </c>
      <c r="H109" s="16">
        <f t="shared" si="50"/>
        <v>0</v>
      </c>
      <c r="I109" s="16">
        <f t="shared" si="51"/>
        <v>0</v>
      </c>
      <c r="J109" s="16">
        <f t="shared" si="52"/>
        <v>0</v>
      </c>
      <c r="K109" s="16">
        <f t="shared" si="53"/>
        <v>0</v>
      </c>
      <c r="L109" s="16">
        <f t="shared" si="54"/>
        <v>0</v>
      </c>
      <c r="M109" s="15"/>
      <c r="N109" s="16">
        <f t="shared" si="48"/>
        <v>0</v>
      </c>
      <c r="O109" s="16">
        <f t="shared" si="49"/>
        <v>0</v>
      </c>
    </row>
    <row r="110" spans="1:77" ht="15">
      <c r="A110" s="15"/>
      <c r="B110" s="15" t="s">
        <v>27</v>
      </c>
      <c r="C110" s="16"/>
      <c r="D110" s="16"/>
      <c r="E110" s="17"/>
      <c r="F110" s="18"/>
      <c r="G110" s="16">
        <f>SUM(G15,G34,G53,G72,G92)</f>
        <v>0</v>
      </c>
      <c r="H110" s="16">
        <f t="shared" si="50"/>
        <v>0</v>
      </c>
      <c r="I110" s="16">
        <f t="shared" si="51"/>
        <v>0</v>
      </c>
      <c r="J110" s="16">
        <f t="shared" si="52"/>
        <v>0</v>
      </c>
      <c r="K110" s="16">
        <f t="shared" si="53"/>
        <v>0</v>
      </c>
      <c r="L110" s="16">
        <f t="shared" si="54"/>
        <v>0</v>
      </c>
      <c r="M110" s="15"/>
      <c r="N110" s="16">
        <f t="shared" si="48"/>
        <v>0</v>
      </c>
      <c r="O110" s="16">
        <f t="shared" si="49"/>
        <v>0</v>
      </c>
    </row>
    <row r="111" spans="1:77" ht="15">
      <c r="A111" s="15"/>
      <c r="B111" s="15" t="s">
        <v>26</v>
      </c>
      <c r="C111" s="16"/>
      <c r="D111" s="16"/>
      <c r="E111" s="17"/>
      <c r="F111" s="18"/>
      <c r="G111" s="16">
        <f>SUM(G16,G35,G54,G73,G93)</f>
        <v>0</v>
      </c>
      <c r="H111" s="16">
        <f t="shared" si="50"/>
        <v>0</v>
      </c>
      <c r="I111" s="16">
        <f t="shared" si="51"/>
        <v>0</v>
      </c>
      <c r="J111" s="16">
        <f t="shared" si="52"/>
        <v>0</v>
      </c>
      <c r="K111" s="16">
        <f t="shared" si="53"/>
        <v>0</v>
      </c>
      <c r="L111" s="16">
        <f t="shared" si="54"/>
        <v>0</v>
      </c>
      <c r="M111" s="15"/>
      <c r="N111" s="16">
        <f t="shared" si="48"/>
        <v>0</v>
      </c>
      <c r="O111" s="16">
        <f t="shared" si="49"/>
        <v>0</v>
      </c>
    </row>
    <row r="112" spans="1:77" ht="15">
      <c r="A112" s="15"/>
      <c r="B112" s="15" t="s">
        <v>27</v>
      </c>
      <c r="C112" s="16"/>
      <c r="D112" s="16"/>
      <c r="E112" s="17"/>
      <c r="F112" s="18"/>
      <c r="G112" s="16">
        <f t="shared" ref="G112:G118" si="55">SUM(G17,G36,G55,G74,G94)</f>
        <v>0</v>
      </c>
      <c r="H112" s="16">
        <f t="shared" si="50"/>
        <v>0</v>
      </c>
      <c r="I112" s="16">
        <f t="shared" si="51"/>
        <v>0</v>
      </c>
      <c r="J112" s="16">
        <f t="shared" si="52"/>
        <v>0</v>
      </c>
      <c r="K112" s="16">
        <f t="shared" si="53"/>
        <v>0</v>
      </c>
      <c r="L112" s="16">
        <f t="shared" si="54"/>
        <v>0</v>
      </c>
      <c r="M112" s="15"/>
      <c r="N112" s="16">
        <f t="shared" si="48"/>
        <v>0</v>
      </c>
      <c r="O112" s="16">
        <f t="shared" si="49"/>
        <v>0</v>
      </c>
    </row>
    <row r="113" spans="1:77" ht="15">
      <c r="A113" s="15"/>
      <c r="B113" s="15" t="s">
        <v>28</v>
      </c>
      <c r="C113" s="16"/>
      <c r="D113" s="16"/>
      <c r="E113" s="17"/>
      <c r="F113" s="18"/>
      <c r="G113" s="16">
        <f t="shared" si="55"/>
        <v>0</v>
      </c>
      <c r="H113" s="16">
        <f t="shared" si="50"/>
        <v>0</v>
      </c>
      <c r="I113" s="16">
        <f t="shared" si="51"/>
        <v>0</v>
      </c>
      <c r="J113" s="16">
        <f t="shared" si="52"/>
        <v>0</v>
      </c>
      <c r="K113" s="16">
        <f t="shared" si="53"/>
        <v>0</v>
      </c>
      <c r="L113" s="16">
        <f>SUM(L14,L37,L52,L75,L95)</f>
        <v>0</v>
      </c>
      <c r="M113" s="15"/>
      <c r="N113" s="16">
        <f t="shared" si="48"/>
        <v>0</v>
      </c>
      <c r="O113" s="16">
        <f t="shared" si="49"/>
        <v>0</v>
      </c>
    </row>
    <row r="114" spans="1:77" ht="15">
      <c r="A114" s="15"/>
      <c r="B114" s="15" t="s">
        <v>28</v>
      </c>
      <c r="C114" s="16"/>
      <c r="D114" s="16"/>
      <c r="E114" s="17"/>
      <c r="F114" s="18"/>
      <c r="G114" s="16">
        <f t="shared" si="55"/>
        <v>0</v>
      </c>
      <c r="H114" s="16">
        <f t="shared" si="50"/>
        <v>0</v>
      </c>
      <c r="I114" s="16">
        <f t="shared" si="51"/>
        <v>0</v>
      </c>
      <c r="J114" s="16">
        <f t="shared" si="52"/>
        <v>0</v>
      </c>
      <c r="K114" s="16">
        <f t="shared" si="53"/>
        <v>0</v>
      </c>
      <c r="L114" s="16">
        <f>SUM(L15,L38,L53,L76,L96)</f>
        <v>0</v>
      </c>
      <c r="M114" s="15"/>
      <c r="N114" s="16">
        <f t="shared" si="48"/>
        <v>0</v>
      </c>
      <c r="O114" s="16">
        <f t="shared" si="49"/>
        <v>0</v>
      </c>
    </row>
    <row r="115" spans="1:77" ht="15">
      <c r="A115" s="15"/>
      <c r="B115" s="15" t="s">
        <v>29</v>
      </c>
      <c r="C115" s="16"/>
      <c r="D115" s="16"/>
      <c r="E115" s="17"/>
      <c r="F115" s="18"/>
      <c r="G115" s="16">
        <f t="shared" si="55"/>
        <v>0</v>
      </c>
      <c r="H115" s="16">
        <f t="shared" si="50"/>
        <v>0</v>
      </c>
      <c r="I115" s="16">
        <f t="shared" si="51"/>
        <v>0</v>
      </c>
      <c r="J115" s="16">
        <f t="shared" si="52"/>
        <v>0</v>
      </c>
      <c r="K115" s="16">
        <f t="shared" si="53"/>
        <v>0</v>
      </c>
      <c r="L115" s="16">
        <f>SUM(L20,L39,L58,L77,L97)</f>
        <v>0</v>
      </c>
      <c r="M115" s="15"/>
      <c r="N115" s="16">
        <f t="shared" si="48"/>
        <v>0</v>
      </c>
      <c r="O115" s="16">
        <f t="shared" si="49"/>
        <v>0</v>
      </c>
    </row>
    <row r="116" spans="1:77" ht="15">
      <c r="A116" s="15"/>
      <c r="B116" s="15" t="s">
        <v>29</v>
      </c>
      <c r="C116" s="16"/>
      <c r="D116" s="16"/>
      <c r="E116" s="17"/>
      <c r="F116" s="18"/>
      <c r="G116" s="16">
        <f t="shared" si="55"/>
        <v>0</v>
      </c>
      <c r="H116" s="16">
        <f t="shared" si="50"/>
        <v>0</v>
      </c>
      <c r="I116" s="16">
        <f t="shared" si="51"/>
        <v>0</v>
      </c>
      <c r="J116" s="16">
        <f t="shared" si="52"/>
        <v>0</v>
      </c>
      <c r="K116" s="16">
        <f t="shared" si="53"/>
        <v>0</v>
      </c>
      <c r="L116" s="16">
        <f>SUM(L21,L40,L59,L78,L98)</f>
        <v>0</v>
      </c>
      <c r="M116" s="15"/>
      <c r="N116" s="16">
        <f t="shared" si="48"/>
        <v>0</v>
      </c>
      <c r="O116" s="16">
        <f t="shared" si="49"/>
        <v>0</v>
      </c>
    </row>
    <row r="117" spans="1:77" ht="15">
      <c r="A117" s="15"/>
      <c r="B117" s="15" t="s">
        <v>30</v>
      </c>
      <c r="C117" s="16"/>
      <c r="D117" s="16"/>
      <c r="E117" s="17"/>
      <c r="F117" s="18"/>
      <c r="G117" s="16">
        <f t="shared" si="55"/>
        <v>0</v>
      </c>
      <c r="H117" s="16">
        <f t="shared" si="50"/>
        <v>0</v>
      </c>
      <c r="I117" s="16">
        <f t="shared" si="51"/>
        <v>0</v>
      </c>
      <c r="J117" s="16">
        <f t="shared" si="52"/>
        <v>0</v>
      </c>
      <c r="K117" s="16">
        <f t="shared" si="53"/>
        <v>0</v>
      </c>
      <c r="L117" s="16">
        <f>SUM(L22,L41,L60,L79,L99)</f>
        <v>0</v>
      </c>
      <c r="M117" s="15"/>
      <c r="N117" s="16">
        <f t="shared" si="48"/>
        <v>0</v>
      </c>
      <c r="O117" s="16">
        <f t="shared" si="49"/>
        <v>0</v>
      </c>
    </row>
    <row r="118" spans="1:77" s="8" customFormat="1" ht="6" customHeight="1">
      <c r="A118" s="13"/>
      <c r="B118" s="13"/>
      <c r="C118" s="19"/>
      <c r="D118" s="19"/>
      <c r="E118" s="14"/>
      <c r="F118" s="20"/>
      <c r="G118" s="19">
        <f t="shared" si="55"/>
        <v>0</v>
      </c>
      <c r="H118" s="19">
        <f t="shared" si="50"/>
        <v>0</v>
      </c>
      <c r="I118" s="19">
        <f t="shared" si="51"/>
        <v>0</v>
      </c>
      <c r="J118" s="19">
        <f t="shared" si="52"/>
        <v>0</v>
      </c>
      <c r="K118" s="19">
        <f t="shared" si="53"/>
        <v>0</v>
      </c>
      <c r="L118" s="19">
        <f>SUM(L23,L42,L61,L80,L100)</f>
        <v>0</v>
      </c>
      <c r="M118" s="13"/>
      <c r="N118" s="19">
        <f t="shared" si="48"/>
        <v>0</v>
      </c>
      <c r="O118" s="19">
        <f t="shared" si="49"/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</row>
    <row r="119" spans="1:77" ht="15">
      <c r="A119" s="21" t="s">
        <v>31</v>
      </c>
      <c r="B119" s="11"/>
      <c r="C119" s="22"/>
      <c r="D119" s="22"/>
      <c r="E119" s="11"/>
      <c r="F119" s="23"/>
      <c r="G119" s="22">
        <f t="shared" ref="G119:O119" si="56">SUM(G103:G118)</f>
        <v>0</v>
      </c>
      <c r="H119" s="22">
        <f t="shared" si="56"/>
        <v>0</v>
      </c>
      <c r="I119" s="22">
        <f t="shared" si="56"/>
        <v>0</v>
      </c>
      <c r="J119" s="22">
        <f t="shared" si="56"/>
        <v>0</v>
      </c>
      <c r="K119" s="22">
        <f t="shared" si="56"/>
        <v>0</v>
      </c>
      <c r="L119" s="22">
        <f t="shared" si="56"/>
        <v>0</v>
      </c>
      <c r="M119" s="22">
        <f t="shared" si="56"/>
        <v>0</v>
      </c>
      <c r="N119" s="22">
        <f t="shared" si="56"/>
        <v>0</v>
      </c>
      <c r="O119" s="22">
        <f t="shared" si="56"/>
        <v>0</v>
      </c>
      <c r="Q119" s="33">
        <f>O24+O43+O62+O81+O101</f>
        <v>0</v>
      </c>
    </row>
    <row r="120" spans="1:7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</sheetData>
  <mergeCells count="5">
    <mergeCell ref="A1:O1"/>
    <mergeCell ref="A5:O5"/>
    <mergeCell ref="A4:O4"/>
    <mergeCell ref="A3:O3"/>
    <mergeCell ref="A2:O2"/>
  </mergeCells>
  <phoneticPr fontId="0" type="noConversion"/>
  <printOptions horizontalCentered="1"/>
  <pageMargins left="0.15" right="0.2" top="0.38" bottom="0.37" header="0.17" footer="0.19"/>
  <pageSetup scale="75" fitToHeight="2" orientation="landscape" horizontalDpi="300" verticalDpi="300" r:id="rId1"/>
  <headerFooter alignWithMargins="0">
    <oddFooter>&amp;R&amp;7&amp;D&amp;T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K62"/>
  <sheetViews>
    <sheetView topLeftCell="A19" zoomScale="75" workbookViewId="0" xr3:uid="{958C4451-9541-5A59-BF78-D2F731DF1C81}">
      <selection activeCell="E52" sqref="E52"/>
    </sheetView>
  </sheetViews>
  <sheetFormatPr defaultRowHeight="12.75"/>
  <cols>
    <col min="1" max="1" width="5.85546875" style="2" customWidth="1"/>
    <col min="2" max="2" width="18.85546875" style="1" customWidth="1"/>
    <col min="3" max="3" width="7.42578125" style="1" bestFit="1" customWidth="1"/>
    <col min="4" max="4" width="2.7109375" style="1" customWidth="1"/>
    <col min="5" max="9" width="13.7109375" style="1" customWidth="1"/>
    <col min="10" max="10" width="14.85546875" style="1" customWidth="1"/>
    <col min="11" max="11" width="0.42578125" style="1" customWidth="1"/>
    <col min="12" max="16" width="9.140625" style="1" hidden="1" customWidth="1"/>
    <col min="17" max="17" width="8.140625" style="1" hidden="1" customWidth="1"/>
    <col min="18" max="23" width="9.140625" style="1" hidden="1" customWidth="1"/>
    <col min="24" max="16384" width="9.140625" style="6"/>
  </cols>
  <sheetData>
    <row r="1" spans="1:89" s="5" customFormat="1" ht="15">
      <c r="A1" s="72" t="str">
        <f>Personnel!A1</f>
        <v xml:space="preserve">PI Name: 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s="5" customFormat="1" ht="15">
      <c r="A2" s="72" t="str">
        <f>Personnel!A2</f>
        <v xml:space="preserve">Funding Organization: 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s="5" customFormat="1" ht="15">
      <c r="A3" s="72" t="str">
        <f>Personnel!A3</f>
        <v xml:space="preserve">Title of Project: 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s="5" customFormat="1" ht="15">
      <c r="A4" s="72" t="str">
        <f>Personnel!A4</f>
        <v xml:space="preserve">Period of Performance: 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">
      <c r="A5" s="24"/>
      <c r="B5" s="25"/>
      <c r="C5" s="25"/>
      <c r="D5" s="25"/>
      <c r="E5" s="26" t="s">
        <v>46</v>
      </c>
      <c r="F5" s="26" t="s">
        <v>47</v>
      </c>
      <c r="G5" s="26" t="s">
        <v>48</v>
      </c>
      <c r="H5" s="26" t="s">
        <v>49</v>
      </c>
      <c r="I5" s="26" t="s">
        <v>50</v>
      </c>
      <c r="J5" s="26" t="s">
        <v>45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</row>
    <row r="6" spans="1:89" ht="15">
      <c r="A6" s="11" t="s">
        <v>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</row>
    <row r="7" spans="1:89" ht="15">
      <c r="A7" s="11"/>
      <c r="B7" s="11" t="s">
        <v>51</v>
      </c>
      <c r="C7" s="11"/>
      <c r="D7" s="11"/>
      <c r="E7" s="22">
        <f>Personnel!G24</f>
        <v>0</v>
      </c>
      <c r="F7" s="22">
        <f>Personnel!G43</f>
        <v>0</v>
      </c>
      <c r="G7" s="22">
        <f>Personnel!G62</f>
        <v>0</v>
      </c>
      <c r="H7" s="22">
        <f>Personnel!G81</f>
        <v>0</v>
      </c>
      <c r="I7" s="22">
        <f>Personnel!G101</f>
        <v>0</v>
      </c>
      <c r="J7" s="22">
        <f>SUM(E7:I7)</f>
        <v>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</row>
    <row r="8" spans="1:89" ht="15">
      <c r="A8" s="11"/>
      <c r="B8" s="11" t="s">
        <v>52</v>
      </c>
      <c r="C8" s="11"/>
      <c r="D8" s="11"/>
      <c r="E8" s="19">
        <f>Personnel!N24</f>
        <v>0</v>
      </c>
      <c r="F8" s="19">
        <f>Personnel!N43</f>
        <v>0</v>
      </c>
      <c r="G8" s="19">
        <f>SUM(Personnel!N62)</f>
        <v>0</v>
      </c>
      <c r="H8" s="19">
        <f>SUM(Personnel!N81)</f>
        <v>0</v>
      </c>
      <c r="I8" s="19">
        <f>Personnel!N101</f>
        <v>0</v>
      </c>
      <c r="J8" s="19">
        <f>SUM(E8:I8)</f>
        <v>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</row>
    <row r="9" spans="1:89" ht="15">
      <c r="A9" s="11"/>
      <c r="B9" s="11"/>
      <c r="C9" s="11" t="s">
        <v>9</v>
      </c>
      <c r="D9" s="11"/>
      <c r="E9" s="22">
        <f t="shared" ref="E9:J9" si="0">SUM(E7:E8)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</row>
    <row r="10" spans="1:89" ht="4.5" customHeight="1">
      <c r="A10" s="11"/>
      <c r="B10" s="11"/>
      <c r="C10" s="11"/>
      <c r="D10" s="11"/>
      <c r="E10" s="22"/>
      <c r="F10" s="22"/>
      <c r="G10" s="22"/>
      <c r="H10" s="22"/>
      <c r="I10" s="22"/>
      <c r="J10" s="2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</row>
    <row r="11" spans="1:89" ht="15">
      <c r="A11" s="11" t="s">
        <v>53</v>
      </c>
      <c r="B11" s="11"/>
      <c r="C11" s="11"/>
      <c r="D11" s="11"/>
      <c r="E11" s="22"/>
      <c r="F11" s="22"/>
      <c r="G11" s="22"/>
      <c r="H11" s="22"/>
      <c r="I11" s="22"/>
      <c r="J11" s="2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</row>
    <row r="12" spans="1:89" ht="15">
      <c r="A12" s="11"/>
      <c r="B12" s="11" t="s">
        <v>54</v>
      </c>
      <c r="C12" s="11"/>
      <c r="D12" s="1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f>SUM(E12:I12)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</row>
    <row r="13" spans="1:89" ht="15">
      <c r="A13" s="11"/>
      <c r="B13" s="11" t="s">
        <v>55</v>
      </c>
      <c r="C13" s="11"/>
      <c r="D13" s="11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f>SUM(E13:I13)</f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</row>
    <row r="14" spans="1:89" s="7" customFormat="1" ht="15">
      <c r="A14" s="15"/>
      <c r="B14" s="15"/>
      <c r="C14" s="15"/>
      <c r="D14" s="15"/>
      <c r="E14" s="16">
        <f t="shared" ref="E14:J14" si="1">SUM(E12:E13)</f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</row>
    <row r="15" spans="1:89" ht="6.75" customHeight="1">
      <c r="A15" s="11"/>
      <c r="B15" s="11"/>
      <c r="C15" s="11"/>
      <c r="D15" s="11"/>
      <c r="E15" s="22"/>
      <c r="F15" s="22"/>
      <c r="G15" s="22"/>
      <c r="H15" s="22"/>
      <c r="I15" s="22"/>
      <c r="J15" s="2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</row>
    <row r="16" spans="1:89" ht="15">
      <c r="A16" s="11" t="s">
        <v>56</v>
      </c>
      <c r="B16" s="11"/>
      <c r="C16" s="11"/>
      <c r="D16" s="1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f>SUM(E16:I16)</f>
        <v>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</row>
    <row r="17" spans="1:23" ht="15">
      <c r="A17" s="34"/>
      <c r="B17" s="11"/>
      <c r="C17" s="11"/>
      <c r="D17" s="11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>SUM(E17:I17)</f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">
      <c r="A18" s="11"/>
      <c r="B18" s="11"/>
      <c r="C18" s="11" t="s">
        <v>9</v>
      </c>
      <c r="D18" s="11"/>
      <c r="E18" s="22">
        <f>SUM(E16:E17)</f>
        <v>0</v>
      </c>
      <c r="F18" s="22">
        <v>0</v>
      </c>
      <c r="G18" s="22">
        <f>SUM(G16:G17)</f>
        <v>0</v>
      </c>
      <c r="H18" s="22">
        <v>0</v>
      </c>
      <c r="I18" s="22">
        <v>0</v>
      </c>
      <c r="J18" s="22">
        <f>SUM(J16:J17)</f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6.75" customHeight="1">
      <c r="A19" s="11"/>
      <c r="B19" s="11"/>
      <c r="C19" s="11"/>
      <c r="D19" s="11"/>
      <c r="E19" s="22"/>
      <c r="F19" s="22"/>
      <c r="G19" s="22"/>
      <c r="H19" s="22"/>
      <c r="I19" s="22"/>
      <c r="J19" s="2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">
      <c r="A20" s="11" t="s">
        <v>57</v>
      </c>
      <c r="B20" s="11"/>
      <c r="C20" s="11"/>
      <c r="D20" s="11"/>
      <c r="E20" s="22"/>
      <c r="F20" s="22"/>
      <c r="G20" s="22"/>
      <c r="H20" s="22"/>
      <c r="I20" s="22"/>
      <c r="J20" s="2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">
      <c r="A21" s="11"/>
      <c r="B21" s="11" t="s">
        <v>58</v>
      </c>
      <c r="C21" s="11"/>
      <c r="D21" s="11"/>
      <c r="E21" s="22">
        <v>0</v>
      </c>
      <c r="F21" s="22">
        <f t="shared" ref="F21:I23" si="2">E21*1.03</f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ref="J21:J26" si="3">SUM(E21:I21)</f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">
      <c r="A22" s="11"/>
      <c r="B22" s="11" t="s">
        <v>59</v>
      </c>
      <c r="C22" s="11"/>
      <c r="D22" s="11"/>
      <c r="E22" s="22"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3"/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5">
      <c r="A23" s="11"/>
      <c r="B23" s="11" t="s">
        <v>60</v>
      </c>
      <c r="C23" s="11"/>
      <c r="D23" s="11"/>
      <c r="E23" s="22"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3"/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">
      <c r="A24" s="11"/>
      <c r="B24" s="11" t="s">
        <v>61</v>
      </c>
      <c r="C24" s="11"/>
      <c r="D24" s="11"/>
      <c r="E24" s="22">
        <v>0</v>
      </c>
      <c r="F24" s="22">
        <f>E24*1.03</f>
        <v>0</v>
      </c>
      <c r="G24" s="22">
        <f>F24*1.03</f>
        <v>0</v>
      </c>
      <c r="H24" s="22">
        <f>G24*1.03</f>
        <v>0</v>
      </c>
      <c r="I24" s="22">
        <f>H24*1.03</f>
        <v>0</v>
      </c>
      <c r="J24" s="22">
        <f t="shared" si="3"/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11" t="s">
        <v>62</v>
      </c>
      <c r="C25" s="11"/>
      <c r="D25" s="11"/>
      <c r="E25" s="22">
        <v>0</v>
      </c>
      <c r="F25" s="22">
        <f t="shared" ref="F25:I26" si="4">E25*1.03</f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3"/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5">
      <c r="A26" s="11"/>
      <c r="B26" s="11" t="s">
        <v>63</v>
      </c>
      <c r="C26" s="11"/>
      <c r="D26" s="11"/>
      <c r="E26" s="19"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  <c r="J26" s="19">
        <f t="shared" si="3"/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5">
      <c r="A27" s="11"/>
      <c r="B27" s="11"/>
      <c r="C27" s="11" t="s">
        <v>9</v>
      </c>
      <c r="D27" s="11"/>
      <c r="E27" s="22">
        <f t="shared" ref="E27:J27" si="5">SUM(E21:E26)</f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5.25" customHeight="1">
      <c r="A28" s="11"/>
      <c r="B28" s="11"/>
      <c r="C28" s="11"/>
      <c r="D28" s="11"/>
      <c r="E28" s="22"/>
      <c r="F28" s="22"/>
      <c r="G28" s="22"/>
      <c r="H28" s="22"/>
      <c r="I28" s="22"/>
      <c r="J28" s="2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5">
      <c r="A29" s="27" t="s">
        <v>64</v>
      </c>
      <c r="B29" s="11"/>
      <c r="C29" s="11"/>
      <c r="D29" s="11"/>
      <c r="E29" s="22"/>
      <c r="F29" s="22"/>
      <c r="G29" s="22"/>
      <c r="H29" s="22"/>
      <c r="I29" s="22"/>
      <c r="J29" s="2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5">
      <c r="A30" s="11"/>
      <c r="B30" s="11" t="s">
        <v>65</v>
      </c>
      <c r="C30" s="11"/>
      <c r="D30" s="11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16">
        <f>SUM(E30:I30)</f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5">
      <c r="A31" s="27"/>
      <c r="B31" s="27" t="s">
        <v>66</v>
      </c>
      <c r="C31" s="27"/>
      <c r="D31" s="27"/>
      <c r="E31" s="28">
        <f>'Travel Breakdown'!F35</f>
        <v>0</v>
      </c>
      <c r="F31" s="19">
        <f>'Travel Breakdown'!M35</f>
        <v>0</v>
      </c>
      <c r="G31" s="19">
        <f>'Travel Breakdown'!T35</f>
        <v>0</v>
      </c>
      <c r="H31" s="19">
        <f>'Travel Breakdown'!AA35</f>
        <v>0</v>
      </c>
      <c r="I31" s="19">
        <f>'Travel Breakdown'!AH35</f>
        <v>0</v>
      </c>
      <c r="J31" s="19">
        <f>SUM(E31:I31)</f>
        <v>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5">
      <c r="A32" s="11"/>
      <c r="B32" s="11"/>
      <c r="C32" s="11" t="s">
        <v>9</v>
      </c>
      <c r="D32" s="11"/>
      <c r="E32" s="22">
        <f t="shared" ref="E32:J32" si="6">SUM(E30:E31)</f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8" ht="5.25" customHeight="1">
      <c r="A33" s="11"/>
      <c r="B33" s="11"/>
      <c r="C33" s="11"/>
      <c r="D33" s="11"/>
      <c r="E33" s="22"/>
      <c r="F33" s="22"/>
      <c r="G33" s="22"/>
      <c r="H33" s="22"/>
      <c r="I33" s="22"/>
      <c r="J33" s="2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79"/>
      <c r="Y33" s="79"/>
      <c r="Z33" s="79"/>
      <c r="AA33" s="79"/>
      <c r="AB33" s="79"/>
    </row>
    <row r="34" spans="1:28" ht="15">
      <c r="A34" s="11" t="s">
        <v>67</v>
      </c>
      <c r="B34" s="11"/>
      <c r="C34" s="11"/>
      <c r="D34" s="11"/>
      <c r="E34" s="22"/>
      <c r="F34" s="22"/>
      <c r="G34" s="22"/>
      <c r="H34" s="22"/>
      <c r="I34" s="22"/>
      <c r="J34" s="2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79"/>
      <c r="Y34" s="79"/>
      <c r="Z34" s="79"/>
      <c r="AA34" s="79"/>
      <c r="AB34" s="79"/>
    </row>
    <row r="35" spans="1:28" ht="15">
      <c r="A35" s="11"/>
      <c r="B35" s="11" t="s">
        <v>68</v>
      </c>
      <c r="C35" s="11"/>
      <c r="D35" s="11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ref="J35:J40" si="7">SUM(E35:I35)</f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79"/>
      <c r="Y35" s="79"/>
      <c r="Z35" s="79"/>
      <c r="AA35" s="79"/>
      <c r="AB35" s="79"/>
    </row>
    <row r="36" spans="1:28" ht="15">
      <c r="A36" s="11"/>
      <c r="B36" s="11" t="s">
        <v>64</v>
      </c>
      <c r="C36" s="11"/>
      <c r="D36" s="11"/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 t="shared" si="7"/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79"/>
      <c r="Y36" s="79"/>
      <c r="Z36" s="79"/>
      <c r="AA36" s="79"/>
      <c r="AB36" s="79"/>
    </row>
    <row r="37" spans="1:28" ht="15">
      <c r="A37" s="11"/>
      <c r="B37" s="11" t="s">
        <v>69</v>
      </c>
      <c r="C37" s="11"/>
      <c r="D37" s="11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16">
        <f t="shared" si="7"/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79"/>
      <c r="Y37" s="79"/>
      <c r="Z37" s="79"/>
      <c r="AA37" s="79"/>
      <c r="AB37" s="79"/>
    </row>
    <row r="38" spans="1:28" ht="15">
      <c r="A38" s="11"/>
      <c r="B38" s="11" t="s">
        <v>21</v>
      </c>
      <c r="C38" s="11"/>
      <c r="D38" s="11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6">
        <f t="shared" si="7"/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79"/>
      <c r="Y38" s="79"/>
      <c r="Z38" s="79"/>
      <c r="AA38" s="79"/>
      <c r="AB38" s="79"/>
    </row>
    <row r="39" spans="1:28" ht="15">
      <c r="A39" s="11"/>
      <c r="B39" s="11" t="s">
        <v>70</v>
      </c>
      <c r="C39" s="11"/>
      <c r="D39" s="11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f t="shared" si="7"/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79"/>
      <c r="Y39" s="79"/>
      <c r="Z39" s="79"/>
      <c r="AA39" s="79"/>
      <c r="AB39" s="79"/>
    </row>
    <row r="40" spans="1:28" ht="15">
      <c r="A40" s="11"/>
      <c r="B40" s="11"/>
      <c r="C40" s="11" t="s">
        <v>9</v>
      </c>
      <c r="D40" s="11"/>
      <c r="E40" s="22">
        <f>SUM(E35:E39)</f>
        <v>0</v>
      </c>
      <c r="F40" s="22">
        <f>SUM(F35:F39)</f>
        <v>0</v>
      </c>
      <c r="G40" s="22">
        <f>SUM(G35:G39)</f>
        <v>0</v>
      </c>
      <c r="H40" s="22">
        <f>SUM(H35:H39)</f>
        <v>0</v>
      </c>
      <c r="I40" s="22">
        <f>SUM(I35:I39)</f>
        <v>0</v>
      </c>
      <c r="J40" s="22">
        <f t="shared" si="7"/>
        <v>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79"/>
      <c r="Y40" s="79"/>
      <c r="Z40" s="79"/>
      <c r="AA40" s="79"/>
      <c r="AB40" s="79"/>
    </row>
    <row r="41" spans="1:28" ht="5.0999999999999996" customHeight="1">
      <c r="A41" s="11"/>
      <c r="B41" s="11"/>
      <c r="C41" s="11"/>
      <c r="D41" s="11"/>
      <c r="E41" s="22"/>
      <c r="F41" s="22"/>
      <c r="G41" s="22"/>
      <c r="H41" s="22"/>
      <c r="I41" s="22"/>
      <c r="J41" s="2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79"/>
      <c r="Y41" s="79"/>
      <c r="Z41" s="79"/>
      <c r="AA41" s="79"/>
      <c r="AB41" s="79"/>
    </row>
    <row r="42" spans="1:28" ht="15">
      <c r="A42" s="11" t="s">
        <v>71</v>
      </c>
      <c r="B42" s="11"/>
      <c r="C42" s="11"/>
      <c r="D42" s="11"/>
      <c r="E42" s="22"/>
      <c r="F42" s="22"/>
      <c r="G42" s="22"/>
      <c r="H42" s="22"/>
      <c r="I42" s="22"/>
      <c r="J42" s="2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79"/>
      <c r="Y42" s="79"/>
      <c r="Z42" s="79"/>
      <c r="AA42" s="79"/>
      <c r="AB42" s="79"/>
    </row>
    <row r="43" spans="1:28" ht="15">
      <c r="A43" s="11"/>
      <c r="B43" s="11" t="s">
        <v>72</v>
      </c>
      <c r="C43" s="11"/>
      <c r="D43" s="11"/>
      <c r="E43" s="22">
        <v>0</v>
      </c>
      <c r="F43" s="22">
        <f t="shared" ref="F43:H46" si="8">SUM(E43*1.03)</f>
        <v>0</v>
      </c>
      <c r="G43" s="22">
        <f t="shared" si="8"/>
        <v>0</v>
      </c>
      <c r="H43" s="22">
        <f t="shared" si="8"/>
        <v>0</v>
      </c>
      <c r="I43" s="22">
        <f>SUM(H43*1.03)</f>
        <v>0</v>
      </c>
      <c r="J43" s="22">
        <f>SUM(E43:I43)</f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79"/>
      <c r="Y43" s="79"/>
      <c r="Z43" s="79"/>
      <c r="AA43" s="79"/>
      <c r="AB43" s="79"/>
    </row>
    <row r="44" spans="1:28" ht="15">
      <c r="A44" s="11"/>
      <c r="B44" s="11" t="s">
        <v>73</v>
      </c>
      <c r="C44" s="11"/>
      <c r="D44" s="11"/>
      <c r="E44" s="22">
        <v>0</v>
      </c>
      <c r="F44" s="16">
        <f t="shared" si="8"/>
        <v>0</v>
      </c>
      <c r="G44" s="16">
        <f t="shared" si="8"/>
        <v>0</v>
      </c>
      <c r="H44" s="16">
        <f t="shared" si="8"/>
        <v>0</v>
      </c>
      <c r="I44" s="16">
        <f>SUM(H44*1.03)</f>
        <v>0</v>
      </c>
      <c r="J44" s="16">
        <f>SUM(E44:I44)</f>
        <v>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79"/>
      <c r="Y44" s="79"/>
      <c r="Z44" s="79"/>
      <c r="AA44" s="79"/>
      <c r="AB44" s="79"/>
    </row>
    <row r="45" spans="1:28" ht="15">
      <c r="A45" s="11"/>
      <c r="B45" s="11" t="s">
        <v>74</v>
      </c>
      <c r="C45" s="11"/>
      <c r="D45" s="11"/>
      <c r="E45" s="22">
        <v>0</v>
      </c>
      <c r="F45" s="16">
        <f t="shared" si="8"/>
        <v>0</v>
      </c>
      <c r="G45" s="16">
        <f t="shared" si="8"/>
        <v>0</v>
      </c>
      <c r="H45" s="16">
        <f t="shared" si="8"/>
        <v>0</v>
      </c>
      <c r="I45" s="16">
        <f>SUM(H45*1.03)</f>
        <v>0</v>
      </c>
      <c r="J45" s="16">
        <f>SUM(E45:I45)</f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79"/>
      <c r="Y45" s="79"/>
      <c r="Z45" s="79"/>
      <c r="AA45" s="79"/>
      <c r="AB45" s="79"/>
    </row>
    <row r="46" spans="1:28" ht="15">
      <c r="A46" s="11"/>
      <c r="B46" s="27" t="s">
        <v>75</v>
      </c>
      <c r="C46" s="11"/>
      <c r="D46" s="11"/>
      <c r="E46" s="19">
        <v>0</v>
      </c>
      <c r="F46" s="19">
        <f t="shared" si="8"/>
        <v>0</v>
      </c>
      <c r="G46" s="19">
        <f t="shared" si="8"/>
        <v>0</v>
      </c>
      <c r="H46" s="19">
        <f t="shared" si="8"/>
        <v>0</v>
      </c>
      <c r="I46" s="19">
        <f>SUM(H46*1.03)</f>
        <v>0</v>
      </c>
      <c r="J46" s="19">
        <f>SUM(E46:I46)</f>
        <v>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79"/>
      <c r="Y46" s="79"/>
      <c r="Z46" s="79"/>
      <c r="AA46" s="79"/>
      <c r="AB46" s="79"/>
    </row>
    <row r="47" spans="1:28" ht="15">
      <c r="A47" s="11"/>
      <c r="B47" s="11"/>
      <c r="C47" s="27" t="s">
        <v>9</v>
      </c>
      <c r="D47" s="11"/>
      <c r="E47" s="22">
        <f>SUM(E43:E46)</f>
        <v>0</v>
      </c>
      <c r="F47" s="22">
        <f>SUM(F43:F46)</f>
        <v>0</v>
      </c>
      <c r="G47" s="22">
        <f>SUM(G43:G46)</f>
        <v>0</v>
      </c>
      <c r="H47" s="22">
        <f>SUM(H43:H46)</f>
        <v>0</v>
      </c>
      <c r="I47" s="22">
        <f>SUM(I43:I46)</f>
        <v>0</v>
      </c>
      <c r="J47" s="22">
        <f>SUM(E47:I47)</f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80"/>
      <c r="Y47" s="80"/>
      <c r="Z47" s="80"/>
      <c r="AA47" s="80"/>
      <c r="AB47" s="80"/>
    </row>
    <row r="48" spans="1:28" ht="15">
      <c r="A48" s="11"/>
      <c r="B48" s="11"/>
      <c r="C48" s="27"/>
      <c r="D48" s="11"/>
      <c r="E48" s="22"/>
      <c r="F48" s="22"/>
      <c r="G48" s="22"/>
      <c r="H48" s="22"/>
      <c r="I48" s="22"/>
      <c r="J48" s="22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0"/>
      <c r="Y48" s="80"/>
      <c r="Z48" s="80"/>
      <c r="AA48" s="80"/>
      <c r="AB48" s="80"/>
    </row>
    <row r="49" spans="1:70" ht="3" customHeight="1">
      <c r="A49" s="11"/>
      <c r="B49" s="11"/>
      <c r="C49" s="11"/>
      <c r="D49" s="11"/>
      <c r="E49" s="22"/>
      <c r="F49" s="22"/>
      <c r="G49" s="22"/>
      <c r="H49" s="22"/>
      <c r="I49" s="22"/>
      <c r="J49" s="22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80"/>
      <c r="Y49" s="80"/>
      <c r="Z49" s="80"/>
      <c r="AA49" s="80"/>
      <c r="AB49" s="80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</row>
    <row r="50" spans="1:70" ht="15">
      <c r="A50" s="27" t="s">
        <v>76</v>
      </c>
      <c r="B50" s="27"/>
      <c r="C50" s="27"/>
      <c r="D50" s="27"/>
      <c r="E50" s="29">
        <f>E9+E14+E18+E27+E32+E47+E40</f>
        <v>0</v>
      </c>
      <c r="F50" s="29">
        <f>F9+F14+F18+F27+F32+F47+F40</f>
        <v>0</v>
      </c>
      <c r="G50" s="29">
        <f>G9+G14+G18+G27+G32+G47+G40</f>
        <v>0</v>
      </c>
      <c r="H50" s="29">
        <f>H9+H14+H18+H27+H32+H47+H40</f>
        <v>0</v>
      </c>
      <c r="I50" s="29">
        <f>I9+I14+I18+I27+I32+I47+I40</f>
        <v>0</v>
      </c>
      <c r="J50" s="29">
        <f>SUM(E50:I50)</f>
        <v>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</row>
    <row r="51" spans="1:70" ht="15">
      <c r="A51" s="27" t="s">
        <v>77</v>
      </c>
      <c r="B51" s="27"/>
      <c r="C51" s="27"/>
      <c r="D51" s="27"/>
      <c r="E51" s="29">
        <f>E50-(E18+E40)</f>
        <v>0</v>
      </c>
      <c r="F51" s="29">
        <f>F50-(F18+F40)</f>
        <v>0</v>
      </c>
      <c r="G51" s="29">
        <f>G50-(G18+G40)</f>
        <v>0</v>
      </c>
      <c r="H51" s="29">
        <f>H50-(H18+H40)</f>
        <v>0</v>
      </c>
      <c r="I51" s="29">
        <f>I50-(I18+I40)</f>
        <v>0</v>
      </c>
      <c r="J51" s="32">
        <f>SUM(E51:I51)</f>
        <v>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</row>
    <row r="52" spans="1:70" ht="15">
      <c r="A52" s="27" t="s">
        <v>78</v>
      </c>
      <c r="B52" s="27"/>
      <c r="C52" s="27" t="s">
        <v>79</v>
      </c>
      <c r="D52" s="27"/>
      <c r="E52" s="28">
        <f>E51*0.51</f>
        <v>0</v>
      </c>
      <c r="F52" s="28">
        <f t="shared" ref="F52:J52" si="9">F51*0.51</f>
        <v>0</v>
      </c>
      <c r="G52" s="28">
        <f t="shared" si="9"/>
        <v>0</v>
      </c>
      <c r="H52" s="28">
        <f t="shared" si="9"/>
        <v>0</v>
      </c>
      <c r="I52" s="28">
        <f t="shared" si="9"/>
        <v>0</v>
      </c>
      <c r="J52" s="28">
        <f t="shared" si="9"/>
        <v>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</row>
    <row r="53" spans="1:70" ht="15">
      <c r="A53" s="27" t="s">
        <v>80</v>
      </c>
      <c r="B53" s="27"/>
      <c r="C53" s="27"/>
      <c r="D53" s="27"/>
      <c r="E53" s="29">
        <f t="shared" ref="E53:J53" si="10">E50+E52</f>
        <v>0</v>
      </c>
      <c r="F53" s="29">
        <f t="shared" si="10"/>
        <v>0</v>
      </c>
      <c r="G53" s="29">
        <f t="shared" si="10"/>
        <v>0</v>
      </c>
      <c r="H53" s="29">
        <f t="shared" si="10"/>
        <v>0</v>
      </c>
      <c r="I53" s="29">
        <f t="shared" si="10"/>
        <v>0</v>
      </c>
      <c r="J53" s="29">
        <f t="shared" si="10"/>
        <v>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</row>
    <row r="54" spans="1:70">
      <c r="A54" s="79"/>
      <c r="B54" s="79"/>
      <c r="C54" s="79"/>
      <c r="D54" s="79"/>
      <c r="E54" s="81"/>
      <c r="F54" s="81"/>
      <c r="G54" s="81"/>
      <c r="H54" s="81"/>
      <c r="I54" s="81"/>
      <c r="J54" s="81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</row>
    <row r="55" spans="1:70">
      <c r="A55" s="82"/>
      <c r="B55" s="31" t="s">
        <v>81</v>
      </c>
      <c r="C55" s="82"/>
      <c r="D55" s="82"/>
      <c r="E55" s="83"/>
      <c r="F55" s="83"/>
      <c r="G55" s="83"/>
      <c r="H55" s="83"/>
      <c r="I55" s="83"/>
      <c r="J55" s="83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</row>
    <row r="56" spans="1:70">
      <c r="A56" s="82"/>
      <c r="B56" s="82"/>
      <c r="C56" s="82"/>
      <c r="D56" s="82"/>
      <c r="E56" s="83"/>
      <c r="F56" s="83"/>
      <c r="G56" s="83"/>
      <c r="H56" s="83"/>
      <c r="I56" s="83"/>
      <c r="J56" s="83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</row>
    <row r="57" spans="1:70">
      <c r="A57" s="82"/>
      <c r="B57" s="82"/>
      <c r="C57" s="82" t="s">
        <v>82</v>
      </c>
      <c r="D57" s="82"/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</row>
    <row r="58" spans="1:70">
      <c r="A58" s="82"/>
      <c r="B58" s="82"/>
      <c r="C58" s="82" t="s">
        <v>83</v>
      </c>
      <c r="D58" s="82"/>
      <c r="E58" s="84">
        <f>E57-E50</f>
        <v>0</v>
      </c>
      <c r="F58" s="84">
        <f>F57-F50</f>
        <v>0</v>
      </c>
      <c r="G58" s="84">
        <f>G57-G50</f>
        <v>0</v>
      </c>
      <c r="H58" s="84">
        <f>H57-H50</f>
        <v>0</v>
      </c>
      <c r="I58" s="84">
        <f>I57-I50</f>
        <v>0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</row>
    <row r="59" spans="1:70">
      <c r="A59" s="82"/>
      <c r="B59" s="85"/>
      <c r="C59" s="85"/>
      <c r="D59" s="85"/>
      <c r="E59" s="85"/>
      <c r="F59" s="85"/>
      <c r="G59" s="85"/>
      <c r="H59" s="85"/>
      <c r="I59" s="85"/>
      <c r="J59" s="85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</row>
    <row r="60" spans="1:70">
      <c r="A60" s="86"/>
      <c r="B60" s="85"/>
      <c r="C60" s="87"/>
      <c r="D60" s="85"/>
      <c r="E60" s="88"/>
      <c r="F60" s="88"/>
      <c r="G60" s="88"/>
      <c r="H60" s="88"/>
      <c r="I60" s="88"/>
      <c r="J60" s="85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</row>
    <row r="61" spans="1:70">
      <c r="A61" s="86"/>
      <c r="B61" s="85"/>
      <c r="C61" s="87"/>
      <c r="D61" s="85"/>
      <c r="E61" s="88"/>
      <c r="F61" s="88"/>
      <c r="G61" s="88"/>
      <c r="H61" s="88"/>
      <c r="I61" s="88"/>
      <c r="J61" s="85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</row>
    <row r="62" spans="1:70">
      <c r="A62" s="86"/>
      <c r="B62" s="85"/>
      <c r="C62" s="85"/>
      <c r="D62" s="85"/>
      <c r="E62" s="85"/>
      <c r="F62" s="85"/>
      <c r="G62" s="85"/>
      <c r="H62" s="85"/>
      <c r="I62" s="85"/>
      <c r="J62" s="85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</row>
  </sheetData>
  <mergeCells count="4">
    <mergeCell ref="A1:W1"/>
    <mergeCell ref="A2:W2"/>
    <mergeCell ref="A3:W3"/>
    <mergeCell ref="A4:W4"/>
  </mergeCells>
  <phoneticPr fontId="0" type="noConversion"/>
  <printOptions horizontalCentered="1"/>
  <pageMargins left="0.25" right="0.26" top="0.59" bottom="0.4" header="0.44" footer="0.23"/>
  <pageSetup orientation="landscape" horizontalDpi="300" verticalDpi="300" r:id="rId1"/>
  <headerFooter alignWithMargins="0">
    <oddFooter xml:space="preserve">&amp;R&amp;8&amp;D&amp;T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9"/>
  <sheetViews>
    <sheetView topLeftCell="A49" workbookViewId="0" xr3:uid="{842E5F09-E766-5B8D-85AF-A39847EA96FD}">
      <selection activeCell="C5" sqref="C5:F5"/>
    </sheetView>
  </sheetViews>
  <sheetFormatPr defaultRowHeight="12.75"/>
  <cols>
    <col min="1" max="1" width="10.85546875" customWidth="1"/>
    <col min="2" max="2" width="9.85546875" customWidth="1"/>
    <col min="8" max="8" width="10.85546875" customWidth="1"/>
    <col min="9" max="9" width="9.7109375" customWidth="1"/>
    <col min="15" max="15" width="10.85546875" customWidth="1"/>
    <col min="16" max="16" width="9.85546875" customWidth="1"/>
    <col min="22" max="22" width="10.85546875" customWidth="1"/>
    <col min="23" max="23" width="10.28515625" bestFit="1" customWidth="1"/>
    <col min="29" max="29" width="10.85546875" customWidth="1"/>
    <col min="30" max="30" width="10.28515625" bestFit="1" customWidth="1"/>
  </cols>
  <sheetData>
    <row r="1" spans="1:34">
      <c r="A1" t="s">
        <v>84</v>
      </c>
      <c r="D1" s="66" t="s">
        <v>85</v>
      </c>
    </row>
    <row r="2" spans="1:34">
      <c r="A2" t="s">
        <v>86</v>
      </c>
      <c r="D2" s="66" t="s">
        <v>87</v>
      </c>
    </row>
    <row r="3" spans="1:34">
      <c r="A3" s="35" t="s">
        <v>88</v>
      </c>
      <c r="H3" s="35" t="s">
        <v>89</v>
      </c>
      <c r="N3" s="36"/>
      <c r="O3" s="35" t="s">
        <v>90</v>
      </c>
      <c r="V3" s="35" t="s">
        <v>91</v>
      </c>
      <c r="AC3" s="35" t="s">
        <v>92</v>
      </c>
    </row>
    <row r="4" spans="1:34">
      <c r="A4" s="37" t="s">
        <v>93</v>
      </c>
      <c r="B4" s="38"/>
      <c r="C4" s="77" t="s">
        <v>94</v>
      </c>
      <c r="D4" s="77"/>
      <c r="E4" s="77"/>
      <c r="F4" s="39">
        <f>E17+E32</f>
        <v>0</v>
      </c>
      <c r="G4" s="40"/>
      <c r="H4" s="37" t="s">
        <v>93</v>
      </c>
      <c r="I4" s="38"/>
      <c r="J4" s="77" t="s">
        <v>94</v>
      </c>
      <c r="K4" s="77"/>
      <c r="L4" s="77"/>
      <c r="M4" s="39">
        <f>L17+L32</f>
        <v>0</v>
      </c>
      <c r="N4" s="40"/>
      <c r="O4" s="37" t="s">
        <v>93</v>
      </c>
      <c r="P4" s="38"/>
      <c r="Q4" s="77" t="s">
        <v>94</v>
      </c>
      <c r="R4" s="77"/>
      <c r="S4" s="77"/>
      <c r="T4" s="39">
        <f>S17+S32</f>
        <v>0</v>
      </c>
      <c r="V4" s="37" t="s">
        <v>93</v>
      </c>
      <c r="W4" s="38"/>
      <c r="X4" s="77" t="s">
        <v>94</v>
      </c>
      <c r="Y4" s="77"/>
      <c r="Z4" s="77"/>
      <c r="AA4" s="39">
        <f>Z17+Z32</f>
        <v>0</v>
      </c>
      <c r="AC4" s="37" t="s">
        <v>93</v>
      </c>
      <c r="AD4" s="38"/>
      <c r="AE4" s="77" t="s">
        <v>94</v>
      </c>
      <c r="AF4" s="77"/>
      <c r="AG4" s="77"/>
      <c r="AH4" s="39">
        <f>AG17+AG32</f>
        <v>0</v>
      </c>
    </row>
    <row r="5" spans="1:34">
      <c r="A5" s="41" t="s">
        <v>95</v>
      </c>
      <c r="B5" s="70" t="s">
        <v>96</v>
      </c>
      <c r="C5" s="73"/>
      <c r="D5" s="73"/>
      <c r="E5" s="73"/>
      <c r="F5" s="74"/>
      <c r="G5" s="42"/>
      <c r="H5" s="41" t="s">
        <v>95</v>
      </c>
      <c r="I5" s="70" t="s">
        <v>96</v>
      </c>
      <c r="J5" s="73"/>
      <c r="K5" s="73"/>
      <c r="L5" s="73"/>
      <c r="M5" s="74"/>
      <c r="N5" s="42"/>
      <c r="O5" s="41" t="s">
        <v>95</v>
      </c>
      <c r="P5" s="70" t="s">
        <v>96</v>
      </c>
      <c r="Q5" s="73"/>
      <c r="R5" s="73"/>
      <c r="S5" s="73"/>
      <c r="T5" s="74"/>
      <c r="V5" s="41" t="s">
        <v>95</v>
      </c>
      <c r="W5" s="70" t="s">
        <v>96</v>
      </c>
      <c r="X5" s="73"/>
      <c r="Y5" s="73"/>
      <c r="Z5" s="73"/>
      <c r="AA5" s="74"/>
      <c r="AC5" s="41" t="s">
        <v>95</v>
      </c>
      <c r="AD5" s="70" t="s">
        <v>96</v>
      </c>
      <c r="AE5" s="73"/>
      <c r="AF5" s="73"/>
      <c r="AG5" s="73"/>
      <c r="AH5" s="74"/>
    </row>
    <row r="6" spans="1:34">
      <c r="A6" s="43"/>
      <c r="B6" s="70" t="s">
        <v>97</v>
      </c>
      <c r="C6" s="73"/>
      <c r="D6" s="73"/>
      <c r="E6" s="73"/>
      <c r="F6" s="74"/>
      <c r="G6" s="42"/>
      <c r="H6" s="43"/>
      <c r="I6" s="70" t="s">
        <v>97</v>
      </c>
      <c r="J6" s="73"/>
      <c r="K6" s="73"/>
      <c r="L6" s="73"/>
      <c r="M6" s="74"/>
      <c r="N6" s="42"/>
      <c r="O6" s="43"/>
      <c r="P6" s="70" t="s">
        <v>97</v>
      </c>
      <c r="Q6" s="73"/>
      <c r="R6" s="73"/>
      <c r="S6" s="73"/>
      <c r="T6" s="74"/>
      <c r="V6" s="43"/>
      <c r="W6" s="70" t="s">
        <v>97</v>
      </c>
      <c r="X6" s="73"/>
      <c r="Y6" s="73"/>
      <c r="Z6" s="73"/>
      <c r="AA6" s="74"/>
      <c r="AC6" s="43"/>
      <c r="AD6" s="70" t="s">
        <v>97</v>
      </c>
      <c r="AE6" s="73"/>
      <c r="AF6" s="73"/>
      <c r="AG6" s="73"/>
      <c r="AH6" s="74"/>
    </row>
    <row r="7" spans="1:34">
      <c r="A7" s="43"/>
      <c r="B7" s="70" t="s">
        <v>98</v>
      </c>
      <c r="C7" s="73"/>
      <c r="D7" s="73"/>
      <c r="E7" s="73"/>
      <c r="F7" s="74"/>
      <c r="G7" s="42"/>
      <c r="H7" s="43"/>
      <c r="I7" s="70" t="s">
        <v>98</v>
      </c>
      <c r="J7" s="73"/>
      <c r="K7" s="73"/>
      <c r="L7" s="73"/>
      <c r="M7" s="74"/>
      <c r="N7" s="42"/>
      <c r="O7" s="43"/>
      <c r="P7" s="70" t="s">
        <v>98</v>
      </c>
      <c r="Q7" s="73"/>
      <c r="R7" s="73"/>
      <c r="S7" s="73"/>
      <c r="T7" s="74"/>
      <c r="V7" s="43"/>
      <c r="W7" s="70" t="s">
        <v>98</v>
      </c>
      <c r="X7" s="73"/>
      <c r="Y7" s="73"/>
      <c r="Z7" s="73"/>
      <c r="AA7" s="74"/>
      <c r="AC7" s="43"/>
      <c r="AD7" s="70" t="s">
        <v>98</v>
      </c>
      <c r="AE7" s="73"/>
      <c r="AF7" s="73"/>
      <c r="AG7" s="73"/>
      <c r="AH7" s="74"/>
    </row>
    <row r="8" spans="1:34">
      <c r="A8" s="75" t="s">
        <v>99</v>
      </c>
      <c r="B8" s="76"/>
      <c r="C8" s="36"/>
      <c r="D8" s="36"/>
      <c r="E8" s="44">
        <v>0</v>
      </c>
      <c r="F8" s="45"/>
      <c r="G8" s="36"/>
      <c r="H8" s="75" t="s">
        <v>99</v>
      </c>
      <c r="I8" s="76"/>
      <c r="J8" s="36"/>
      <c r="K8" s="36"/>
      <c r="L8" s="44">
        <v>0</v>
      </c>
      <c r="M8" s="45"/>
      <c r="N8" s="36"/>
      <c r="O8" s="75" t="s">
        <v>99</v>
      </c>
      <c r="P8" s="76"/>
      <c r="Q8" s="36"/>
      <c r="R8" s="36"/>
      <c r="S8" s="44">
        <v>0</v>
      </c>
      <c r="T8" s="45"/>
      <c r="V8" s="75" t="s">
        <v>99</v>
      </c>
      <c r="W8" s="76"/>
      <c r="X8" s="36"/>
      <c r="Y8" s="36"/>
      <c r="Z8" s="44">
        <v>0</v>
      </c>
      <c r="AA8" s="45"/>
      <c r="AC8" s="75" t="s">
        <v>99</v>
      </c>
      <c r="AD8" s="76"/>
      <c r="AE8" s="36"/>
      <c r="AF8" s="36"/>
      <c r="AG8" s="44">
        <v>0</v>
      </c>
      <c r="AH8" s="45"/>
    </row>
    <row r="9" spans="1:34">
      <c r="A9" s="43"/>
      <c r="B9" s="46" t="s">
        <v>100</v>
      </c>
      <c r="C9" s="36"/>
      <c r="D9" s="36"/>
      <c r="E9" s="44">
        <v>0</v>
      </c>
      <c r="F9" s="45"/>
      <c r="G9" s="36"/>
      <c r="H9" s="43"/>
      <c r="I9" s="46" t="s">
        <v>100</v>
      </c>
      <c r="J9" s="36"/>
      <c r="K9" s="36"/>
      <c r="L9" s="44">
        <v>0</v>
      </c>
      <c r="M9" s="45"/>
      <c r="N9" s="36"/>
      <c r="O9" s="43"/>
      <c r="P9" s="46" t="s">
        <v>100</v>
      </c>
      <c r="Q9" s="36"/>
      <c r="R9" s="36"/>
      <c r="S9" s="44">
        <v>0</v>
      </c>
      <c r="T9" s="45"/>
      <c r="V9" s="43"/>
      <c r="W9" s="46" t="s">
        <v>100</v>
      </c>
      <c r="X9" s="36"/>
      <c r="Y9" s="36"/>
      <c r="Z9" s="44">
        <v>0</v>
      </c>
      <c r="AA9" s="45"/>
      <c r="AC9" s="43"/>
      <c r="AD9" s="46" t="s">
        <v>100</v>
      </c>
      <c r="AE9" s="36"/>
      <c r="AF9" s="36"/>
      <c r="AG9" s="44">
        <v>0</v>
      </c>
      <c r="AH9" s="45"/>
    </row>
    <row r="10" spans="1:34">
      <c r="A10" s="43"/>
      <c r="B10" s="46" t="s">
        <v>101</v>
      </c>
      <c r="C10" s="36"/>
      <c r="D10" s="36"/>
      <c r="E10" s="44">
        <v>0</v>
      </c>
      <c r="F10" s="45"/>
      <c r="G10" s="36"/>
      <c r="H10" s="43"/>
      <c r="I10" s="46" t="s">
        <v>101</v>
      </c>
      <c r="J10" s="36"/>
      <c r="K10" s="36"/>
      <c r="L10" s="44">
        <v>0</v>
      </c>
      <c r="M10" s="45"/>
      <c r="N10" s="36"/>
      <c r="O10" s="43"/>
      <c r="P10" s="46" t="s">
        <v>101</v>
      </c>
      <c r="Q10" s="36"/>
      <c r="R10" s="36"/>
      <c r="S10" s="44">
        <v>0</v>
      </c>
      <c r="T10" s="45"/>
      <c r="V10" s="43"/>
      <c r="W10" s="46" t="s">
        <v>101</v>
      </c>
      <c r="X10" s="36"/>
      <c r="Y10" s="36"/>
      <c r="Z10" s="44">
        <v>0</v>
      </c>
      <c r="AA10" s="45"/>
      <c r="AC10" s="43"/>
      <c r="AD10" s="46" t="s">
        <v>101</v>
      </c>
      <c r="AE10" s="36"/>
      <c r="AF10" s="36"/>
      <c r="AG10" s="44">
        <v>0</v>
      </c>
      <c r="AH10" s="45"/>
    </row>
    <row r="11" spans="1:34">
      <c r="A11" s="43"/>
      <c r="B11" s="36"/>
      <c r="C11" s="36" t="s">
        <v>102</v>
      </c>
      <c r="D11" s="36" t="s">
        <v>103</v>
      </c>
      <c r="E11" s="36" t="s">
        <v>104</v>
      </c>
      <c r="F11" s="45"/>
      <c r="G11" s="36"/>
      <c r="H11" s="43"/>
      <c r="I11" s="36"/>
      <c r="J11" s="36" t="s">
        <v>102</v>
      </c>
      <c r="K11" s="36" t="s">
        <v>103</v>
      </c>
      <c r="L11" s="36" t="s">
        <v>104</v>
      </c>
      <c r="M11" s="45"/>
      <c r="N11" s="36"/>
      <c r="O11" s="43"/>
      <c r="P11" s="36"/>
      <c r="Q11" s="36" t="s">
        <v>102</v>
      </c>
      <c r="R11" s="36" t="s">
        <v>103</v>
      </c>
      <c r="S11" s="36" t="s">
        <v>104</v>
      </c>
      <c r="T11" s="45"/>
      <c r="V11" s="43"/>
      <c r="W11" s="36"/>
      <c r="X11" s="36" t="s">
        <v>102</v>
      </c>
      <c r="Y11" s="36" t="s">
        <v>103</v>
      </c>
      <c r="Z11" s="36" t="s">
        <v>104</v>
      </c>
      <c r="AA11" s="45"/>
      <c r="AC11" s="43"/>
      <c r="AD11" s="36"/>
      <c r="AE11" s="36" t="s">
        <v>102</v>
      </c>
      <c r="AF11" s="36" t="s">
        <v>103</v>
      </c>
      <c r="AG11" s="36" t="s">
        <v>104</v>
      </c>
      <c r="AH11" s="45"/>
    </row>
    <row r="12" spans="1:34">
      <c r="A12" s="43"/>
      <c r="B12" s="46" t="s">
        <v>105</v>
      </c>
      <c r="C12" s="36">
        <v>0</v>
      </c>
      <c r="D12" s="44">
        <v>0</v>
      </c>
      <c r="E12" s="47">
        <f>C12*D12</f>
        <v>0</v>
      </c>
      <c r="F12" s="45"/>
      <c r="G12" s="36"/>
      <c r="H12" s="43"/>
      <c r="I12" s="46" t="s">
        <v>105</v>
      </c>
      <c r="J12" s="36">
        <v>0</v>
      </c>
      <c r="K12" s="44">
        <v>0</v>
      </c>
      <c r="L12" s="47">
        <f>J12*K12</f>
        <v>0</v>
      </c>
      <c r="M12" s="45"/>
      <c r="N12" s="36"/>
      <c r="O12" s="43"/>
      <c r="P12" s="46" t="s">
        <v>105</v>
      </c>
      <c r="Q12" s="36">
        <v>0</v>
      </c>
      <c r="R12" s="44">
        <v>0</v>
      </c>
      <c r="S12" s="47">
        <f>Q12*R12</f>
        <v>0</v>
      </c>
      <c r="T12" s="45"/>
      <c r="V12" s="43"/>
      <c r="W12" s="46" t="s">
        <v>105</v>
      </c>
      <c r="X12" s="36">
        <v>0</v>
      </c>
      <c r="Y12" s="44">
        <v>0</v>
      </c>
      <c r="Z12" s="47">
        <f>X12*Y12</f>
        <v>0</v>
      </c>
      <c r="AA12" s="45"/>
      <c r="AC12" s="43"/>
      <c r="AD12" s="46" t="s">
        <v>105</v>
      </c>
      <c r="AE12" s="36">
        <v>0</v>
      </c>
      <c r="AF12" s="44">
        <v>0</v>
      </c>
      <c r="AG12" s="47">
        <f>AE12*AF12</f>
        <v>0</v>
      </c>
      <c r="AH12" s="45"/>
    </row>
    <row r="13" spans="1:34">
      <c r="A13" s="43"/>
      <c r="B13" s="46" t="s">
        <v>106</v>
      </c>
      <c r="C13" s="36">
        <v>0</v>
      </c>
      <c r="D13" s="44">
        <v>0</v>
      </c>
      <c r="E13" s="47">
        <f>C13*D13</f>
        <v>0</v>
      </c>
      <c r="F13" s="45"/>
      <c r="G13" s="36"/>
      <c r="H13" s="43"/>
      <c r="I13" s="46" t="s">
        <v>106</v>
      </c>
      <c r="J13" s="36">
        <v>0</v>
      </c>
      <c r="K13" s="44">
        <v>0</v>
      </c>
      <c r="L13" s="47">
        <f>J13*K13</f>
        <v>0</v>
      </c>
      <c r="M13" s="45"/>
      <c r="N13" s="36"/>
      <c r="O13" s="43"/>
      <c r="P13" s="46" t="s">
        <v>106</v>
      </c>
      <c r="Q13" s="36">
        <v>0</v>
      </c>
      <c r="R13" s="44">
        <v>0</v>
      </c>
      <c r="S13" s="47">
        <f>Q13*R13</f>
        <v>0</v>
      </c>
      <c r="T13" s="45"/>
      <c r="V13" s="43"/>
      <c r="W13" s="46" t="s">
        <v>106</v>
      </c>
      <c r="X13" s="36">
        <v>0</v>
      </c>
      <c r="Y13" s="44">
        <v>0</v>
      </c>
      <c r="Z13" s="47">
        <f>X13*Y13</f>
        <v>0</v>
      </c>
      <c r="AA13" s="45"/>
      <c r="AC13" s="43"/>
      <c r="AD13" s="46" t="s">
        <v>106</v>
      </c>
      <c r="AE13" s="36">
        <v>0</v>
      </c>
      <c r="AF13" s="44">
        <v>0</v>
      </c>
      <c r="AG13" s="47">
        <f>AE13*AF13</f>
        <v>0</v>
      </c>
      <c r="AH13" s="45"/>
    </row>
    <row r="14" spans="1:34">
      <c r="A14" s="43"/>
      <c r="B14" s="46" t="s">
        <v>63</v>
      </c>
      <c r="C14" s="48">
        <v>0</v>
      </c>
      <c r="D14" s="49">
        <v>0</v>
      </c>
      <c r="E14" s="50">
        <f>C14*D14</f>
        <v>0</v>
      </c>
      <c r="F14" s="45"/>
      <c r="G14" s="36"/>
      <c r="H14" s="43"/>
      <c r="I14" s="46" t="s">
        <v>63</v>
      </c>
      <c r="J14" s="48">
        <v>0</v>
      </c>
      <c r="K14" s="49">
        <v>0</v>
      </c>
      <c r="L14" s="50">
        <f>J14*K14</f>
        <v>0</v>
      </c>
      <c r="M14" s="45"/>
      <c r="N14" s="36"/>
      <c r="O14" s="43"/>
      <c r="P14" s="46" t="s">
        <v>63</v>
      </c>
      <c r="Q14" s="48">
        <v>0</v>
      </c>
      <c r="R14" s="49">
        <v>0</v>
      </c>
      <c r="S14" s="50">
        <f>Q14*R14</f>
        <v>0</v>
      </c>
      <c r="T14" s="45"/>
      <c r="V14" s="43"/>
      <c r="W14" s="46" t="s">
        <v>63</v>
      </c>
      <c r="X14" s="48">
        <v>0</v>
      </c>
      <c r="Y14" s="49">
        <v>0</v>
      </c>
      <c r="Z14" s="50">
        <f>X14*Y14</f>
        <v>0</v>
      </c>
      <c r="AA14" s="45"/>
      <c r="AC14" s="43"/>
      <c r="AD14" s="46" t="s">
        <v>63</v>
      </c>
      <c r="AE14" s="48">
        <v>0</v>
      </c>
      <c r="AF14" s="49">
        <v>0</v>
      </c>
      <c r="AG14" s="50">
        <f>AE14*AF14</f>
        <v>0</v>
      </c>
      <c r="AH14" s="45"/>
    </row>
    <row r="15" spans="1:34">
      <c r="A15" s="43"/>
      <c r="B15" s="36"/>
      <c r="C15" s="36"/>
      <c r="D15" s="36"/>
      <c r="E15" s="47">
        <f>E8+E9+E10+E12+E13+E14</f>
        <v>0</v>
      </c>
      <c r="F15" s="45"/>
      <c r="G15" s="36"/>
      <c r="H15" s="43"/>
      <c r="I15" s="36"/>
      <c r="J15" s="36"/>
      <c r="K15" s="36"/>
      <c r="L15" s="47">
        <f>L8+L9+L10+L12+L13+L14</f>
        <v>0</v>
      </c>
      <c r="M15" s="45"/>
      <c r="N15" s="36"/>
      <c r="O15" s="43"/>
      <c r="P15" s="36"/>
      <c r="Q15" s="36"/>
      <c r="R15" s="36"/>
      <c r="S15" s="47">
        <f>S8+S9+S10+S12+S13+S14</f>
        <v>0</v>
      </c>
      <c r="T15" s="45"/>
      <c r="V15" s="43"/>
      <c r="W15" s="36"/>
      <c r="X15" s="36"/>
      <c r="Y15" s="36"/>
      <c r="Z15" s="47">
        <f>Z8+Z9+Z10+Z12+Z13+Z14</f>
        <v>0</v>
      </c>
      <c r="AA15" s="45"/>
      <c r="AC15" s="43"/>
      <c r="AD15" s="36"/>
      <c r="AE15" s="36"/>
      <c r="AF15" s="36"/>
      <c r="AG15" s="47">
        <f>AG8+AG9+AG10+AG12+AG13+AG14</f>
        <v>0</v>
      </c>
      <c r="AH15" s="45"/>
    </row>
    <row r="16" spans="1:34">
      <c r="A16" s="43"/>
      <c r="B16" s="46" t="s">
        <v>107</v>
      </c>
      <c r="C16" s="36"/>
      <c r="D16" s="36"/>
      <c r="E16" s="48">
        <v>0</v>
      </c>
      <c r="F16" s="45"/>
      <c r="G16" s="36"/>
      <c r="H16" s="43"/>
      <c r="I16" s="46" t="s">
        <v>107</v>
      </c>
      <c r="J16" s="36"/>
      <c r="K16" s="36"/>
      <c r="L16" s="48">
        <v>0</v>
      </c>
      <c r="M16" s="45"/>
      <c r="N16" s="36"/>
      <c r="O16" s="43"/>
      <c r="P16" s="46" t="s">
        <v>107</v>
      </c>
      <c r="Q16" s="36"/>
      <c r="R16" s="36"/>
      <c r="S16" s="48">
        <v>0</v>
      </c>
      <c r="T16" s="45"/>
      <c r="V16" s="43"/>
      <c r="W16" s="46" t="s">
        <v>107</v>
      </c>
      <c r="X16" s="36"/>
      <c r="Y16" s="36"/>
      <c r="Z16" s="48">
        <v>0</v>
      </c>
      <c r="AA16" s="45"/>
      <c r="AC16" s="43"/>
      <c r="AD16" s="46" t="s">
        <v>107</v>
      </c>
      <c r="AE16" s="36"/>
      <c r="AF16" s="36"/>
      <c r="AG16" s="48">
        <v>0</v>
      </c>
      <c r="AH16" s="45"/>
    </row>
    <row r="17" spans="1:34">
      <c r="A17" s="51"/>
      <c r="B17" s="52" t="s">
        <v>108</v>
      </c>
      <c r="C17" s="48"/>
      <c r="D17" s="48"/>
      <c r="E17" s="50">
        <f>E15*E16</f>
        <v>0</v>
      </c>
      <c r="F17" s="53"/>
      <c r="G17" s="36"/>
      <c r="H17" s="51"/>
      <c r="I17" s="52" t="s">
        <v>108</v>
      </c>
      <c r="J17" s="48"/>
      <c r="K17" s="48"/>
      <c r="L17" s="50">
        <f>L15*L16</f>
        <v>0</v>
      </c>
      <c r="M17" s="53"/>
      <c r="N17" s="36"/>
      <c r="O17" s="51"/>
      <c r="P17" s="52" t="s">
        <v>108</v>
      </c>
      <c r="Q17" s="48"/>
      <c r="R17" s="48"/>
      <c r="S17" s="50">
        <f>S15*S16</f>
        <v>0</v>
      </c>
      <c r="T17" s="53"/>
      <c r="V17" s="51"/>
      <c r="W17" s="52" t="s">
        <v>108</v>
      </c>
      <c r="X17" s="48"/>
      <c r="Y17" s="48"/>
      <c r="Z17" s="50">
        <f>Z15*Z16</f>
        <v>0</v>
      </c>
      <c r="AA17" s="53"/>
      <c r="AC17" s="51"/>
      <c r="AD17" s="52" t="s">
        <v>108</v>
      </c>
      <c r="AE17" s="48"/>
      <c r="AF17" s="48"/>
      <c r="AG17" s="50">
        <f>AG15*AG16</f>
        <v>0</v>
      </c>
      <c r="AH17" s="53"/>
    </row>
    <row r="18" spans="1:34">
      <c r="B18" s="54"/>
      <c r="E18" s="55"/>
      <c r="I18" s="54"/>
      <c r="L18" s="55"/>
      <c r="N18" s="36"/>
      <c r="P18" s="54"/>
      <c r="S18" s="55"/>
      <c r="W18" s="54"/>
      <c r="Z18" s="55"/>
      <c r="AD18" s="54"/>
      <c r="AG18" s="55"/>
    </row>
    <row r="19" spans="1:34">
      <c r="N19" s="36"/>
    </row>
    <row r="20" spans="1:34">
      <c r="A20" s="56" t="s">
        <v>109</v>
      </c>
      <c r="B20" s="57" t="s">
        <v>96</v>
      </c>
      <c r="C20" s="73"/>
      <c r="D20" s="73"/>
      <c r="E20" s="73"/>
      <c r="F20" s="74"/>
      <c r="G20" s="42"/>
      <c r="H20" s="56" t="s">
        <v>109</v>
      </c>
      <c r="I20" s="57" t="s">
        <v>96</v>
      </c>
      <c r="J20" s="73"/>
      <c r="K20" s="73"/>
      <c r="L20" s="73"/>
      <c r="M20" s="74"/>
      <c r="N20" s="42"/>
      <c r="O20" s="56" t="s">
        <v>109</v>
      </c>
      <c r="P20" s="57" t="s">
        <v>96</v>
      </c>
      <c r="Q20" s="73"/>
      <c r="R20" s="73"/>
      <c r="S20" s="73"/>
      <c r="T20" s="74"/>
      <c r="V20" s="56" t="s">
        <v>109</v>
      </c>
      <c r="W20" s="57" t="s">
        <v>96</v>
      </c>
      <c r="X20" s="73"/>
      <c r="Y20" s="73"/>
      <c r="Z20" s="73"/>
      <c r="AA20" s="74"/>
      <c r="AC20" s="56" t="s">
        <v>109</v>
      </c>
      <c r="AD20" s="57" t="s">
        <v>96</v>
      </c>
      <c r="AE20" s="73"/>
      <c r="AF20" s="73"/>
      <c r="AG20" s="73"/>
      <c r="AH20" s="74"/>
    </row>
    <row r="21" spans="1:34">
      <c r="A21" s="43"/>
      <c r="B21" s="70" t="s">
        <v>97</v>
      </c>
      <c r="C21" s="73"/>
      <c r="D21" s="73"/>
      <c r="E21" s="73"/>
      <c r="F21" s="74"/>
      <c r="G21" s="42"/>
      <c r="H21" s="43"/>
      <c r="I21" s="70" t="s">
        <v>97</v>
      </c>
      <c r="J21" s="73"/>
      <c r="K21" s="73"/>
      <c r="L21" s="73"/>
      <c r="M21" s="74"/>
      <c r="N21" s="42"/>
      <c r="O21" s="43"/>
      <c r="P21" s="70" t="s">
        <v>97</v>
      </c>
      <c r="Q21" s="73"/>
      <c r="R21" s="73"/>
      <c r="S21" s="73"/>
      <c r="T21" s="74"/>
      <c r="V21" s="43"/>
      <c r="W21" s="70" t="s">
        <v>97</v>
      </c>
      <c r="X21" s="73"/>
      <c r="Y21" s="73"/>
      <c r="Z21" s="73"/>
      <c r="AA21" s="74"/>
      <c r="AC21" s="43"/>
      <c r="AD21" s="70" t="s">
        <v>97</v>
      </c>
      <c r="AE21" s="73"/>
      <c r="AF21" s="73"/>
      <c r="AG21" s="73"/>
      <c r="AH21" s="74"/>
    </row>
    <row r="22" spans="1:34">
      <c r="A22" s="43"/>
      <c r="B22" s="70" t="s">
        <v>98</v>
      </c>
      <c r="C22" s="73"/>
      <c r="D22" s="73"/>
      <c r="E22" s="73"/>
      <c r="F22" s="74"/>
      <c r="G22" s="42"/>
      <c r="H22" s="43"/>
      <c r="I22" s="70" t="s">
        <v>98</v>
      </c>
      <c r="J22" s="73"/>
      <c r="K22" s="73"/>
      <c r="L22" s="73"/>
      <c r="M22" s="74"/>
      <c r="N22" s="42"/>
      <c r="O22" s="43"/>
      <c r="P22" s="70" t="s">
        <v>98</v>
      </c>
      <c r="Q22" s="73"/>
      <c r="R22" s="73"/>
      <c r="S22" s="73"/>
      <c r="T22" s="74"/>
      <c r="V22" s="43"/>
      <c r="W22" s="70" t="s">
        <v>98</v>
      </c>
      <c r="X22" s="73"/>
      <c r="Y22" s="73"/>
      <c r="Z22" s="73"/>
      <c r="AA22" s="74"/>
      <c r="AC22" s="43"/>
      <c r="AD22" s="70" t="s">
        <v>98</v>
      </c>
      <c r="AE22" s="73"/>
      <c r="AF22" s="73"/>
      <c r="AG22" s="73"/>
      <c r="AH22" s="74"/>
    </row>
    <row r="23" spans="1:34">
      <c r="A23" s="75" t="s">
        <v>99</v>
      </c>
      <c r="B23" s="76"/>
      <c r="C23" s="36"/>
      <c r="D23" s="36"/>
      <c r="E23" s="44">
        <v>0</v>
      </c>
      <c r="F23" s="45"/>
      <c r="G23" s="36"/>
      <c r="H23" s="75" t="s">
        <v>99</v>
      </c>
      <c r="I23" s="76"/>
      <c r="J23" s="36"/>
      <c r="K23" s="36"/>
      <c r="L23" s="44">
        <v>0</v>
      </c>
      <c r="M23" s="45"/>
      <c r="N23" s="36"/>
      <c r="O23" s="75" t="s">
        <v>99</v>
      </c>
      <c r="P23" s="76"/>
      <c r="Q23" s="36"/>
      <c r="R23" s="36"/>
      <c r="S23" s="44">
        <v>0</v>
      </c>
      <c r="T23" s="45"/>
      <c r="V23" s="75" t="s">
        <v>99</v>
      </c>
      <c r="W23" s="76"/>
      <c r="X23" s="36"/>
      <c r="Y23" s="36"/>
      <c r="Z23" s="44">
        <v>0</v>
      </c>
      <c r="AA23" s="45"/>
      <c r="AC23" s="75" t="s">
        <v>99</v>
      </c>
      <c r="AD23" s="76"/>
      <c r="AE23" s="36"/>
      <c r="AF23" s="36"/>
      <c r="AG23" s="44">
        <v>0</v>
      </c>
      <c r="AH23" s="45"/>
    </row>
    <row r="24" spans="1:34">
      <c r="A24" s="43"/>
      <c r="B24" s="46" t="s">
        <v>100</v>
      </c>
      <c r="C24" s="36"/>
      <c r="D24" s="36"/>
      <c r="E24" s="44">
        <v>0</v>
      </c>
      <c r="F24" s="45"/>
      <c r="G24" s="36"/>
      <c r="H24" s="43"/>
      <c r="I24" s="46" t="s">
        <v>100</v>
      </c>
      <c r="J24" s="36"/>
      <c r="K24" s="36"/>
      <c r="L24" s="44">
        <v>0</v>
      </c>
      <c r="M24" s="45"/>
      <c r="N24" s="36"/>
      <c r="O24" s="43"/>
      <c r="P24" s="46" t="s">
        <v>100</v>
      </c>
      <c r="Q24" s="36"/>
      <c r="R24" s="36"/>
      <c r="S24" s="44">
        <v>0</v>
      </c>
      <c r="T24" s="45"/>
      <c r="V24" s="43"/>
      <c r="W24" s="46" t="s">
        <v>100</v>
      </c>
      <c r="X24" s="36"/>
      <c r="Y24" s="36"/>
      <c r="Z24" s="44">
        <v>0</v>
      </c>
      <c r="AA24" s="45"/>
      <c r="AC24" s="43"/>
      <c r="AD24" s="46" t="s">
        <v>100</v>
      </c>
      <c r="AE24" s="36"/>
      <c r="AF24" s="36"/>
      <c r="AG24" s="44">
        <v>0</v>
      </c>
      <c r="AH24" s="45"/>
    </row>
    <row r="25" spans="1:34">
      <c r="A25" s="43"/>
      <c r="B25" s="46" t="s">
        <v>101</v>
      </c>
      <c r="C25" s="36"/>
      <c r="D25" s="36"/>
      <c r="E25" s="44">
        <v>0</v>
      </c>
      <c r="F25" s="45"/>
      <c r="G25" s="36"/>
      <c r="H25" s="43"/>
      <c r="I25" s="46" t="s">
        <v>101</v>
      </c>
      <c r="J25" s="36"/>
      <c r="K25" s="36"/>
      <c r="L25" s="44">
        <v>0</v>
      </c>
      <c r="M25" s="45"/>
      <c r="N25" s="36"/>
      <c r="O25" s="43"/>
      <c r="P25" s="46" t="s">
        <v>101</v>
      </c>
      <c r="Q25" s="36"/>
      <c r="R25" s="36"/>
      <c r="S25" s="44">
        <v>0</v>
      </c>
      <c r="T25" s="45"/>
      <c r="V25" s="43"/>
      <c r="W25" s="46" t="s">
        <v>101</v>
      </c>
      <c r="X25" s="36"/>
      <c r="Y25" s="36"/>
      <c r="Z25" s="44">
        <v>0</v>
      </c>
      <c r="AA25" s="45"/>
      <c r="AC25" s="43"/>
      <c r="AD25" s="46" t="s">
        <v>101</v>
      </c>
      <c r="AE25" s="36"/>
      <c r="AF25" s="36"/>
      <c r="AG25" s="44">
        <v>0</v>
      </c>
      <c r="AH25" s="45"/>
    </row>
    <row r="26" spans="1:34">
      <c r="A26" s="43"/>
      <c r="B26" s="36"/>
      <c r="C26" s="36" t="s">
        <v>102</v>
      </c>
      <c r="D26" s="36" t="s">
        <v>103</v>
      </c>
      <c r="E26" s="36" t="s">
        <v>104</v>
      </c>
      <c r="F26" s="45"/>
      <c r="G26" s="36"/>
      <c r="H26" s="43"/>
      <c r="I26" s="36"/>
      <c r="J26" s="36" t="s">
        <v>102</v>
      </c>
      <c r="K26" s="36" t="s">
        <v>103</v>
      </c>
      <c r="L26" s="36" t="s">
        <v>104</v>
      </c>
      <c r="M26" s="45"/>
      <c r="N26" s="36"/>
      <c r="O26" s="43"/>
      <c r="P26" s="36"/>
      <c r="Q26" s="36" t="s">
        <v>102</v>
      </c>
      <c r="R26" s="36" t="s">
        <v>103</v>
      </c>
      <c r="S26" s="36" t="s">
        <v>104</v>
      </c>
      <c r="T26" s="45"/>
      <c r="V26" s="43"/>
      <c r="W26" s="36"/>
      <c r="X26" s="36" t="s">
        <v>102</v>
      </c>
      <c r="Y26" s="36" t="s">
        <v>103</v>
      </c>
      <c r="Z26" s="36" t="s">
        <v>104</v>
      </c>
      <c r="AA26" s="45"/>
      <c r="AC26" s="43"/>
      <c r="AD26" s="36"/>
      <c r="AE26" s="36" t="s">
        <v>102</v>
      </c>
      <c r="AF26" s="36" t="s">
        <v>103</v>
      </c>
      <c r="AG26" s="36" t="s">
        <v>104</v>
      </c>
      <c r="AH26" s="45"/>
    </row>
    <row r="27" spans="1:34">
      <c r="A27" s="43"/>
      <c r="B27" s="46" t="s">
        <v>105</v>
      </c>
      <c r="C27" s="36">
        <v>0</v>
      </c>
      <c r="D27" s="44">
        <v>0</v>
      </c>
      <c r="E27" s="47">
        <f>C27*D27</f>
        <v>0</v>
      </c>
      <c r="F27" s="45"/>
      <c r="G27" s="36"/>
      <c r="H27" s="43"/>
      <c r="I27" s="46" t="s">
        <v>105</v>
      </c>
      <c r="J27" s="36">
        <v>0</v>
      </c>
      <c r="K27" s="44">
        <v>0</v>
      </c>
      <c r="L27" s="47">
        <f>J27*K27</f>
        <v>0</v>
      </c>
      <c r="M27" s="45"/>
      <c r="N27" s="36"/>
      <c r="O27" s="43"/>
      <c r="P27" s="46" t="s">
        <v>105</v>
      </c>
      <c r="Q27" s="36">
        <v>0</v>
      </c>
      <c r="R27" s="44">
        <v>0</v>
      </c>
      <c r="S27" s="47">
        <f>Q27*R27</f>
        <v>0</v>
      </c>
      <c r="T27" s="45"/>
      <c r="V27" s="43"/>
      <c r="W27" s="46" t="s">
        <v>105</v>
      </c>
      <c r="X27" s="36">
        <v>0</v>
      </c>
      <c r="Y27" s="44">
        <v>0</v>
      </c>
      <c r="Z27" s="47">
        <f>X27*Y27</f>
        <v>0</v>
      </c>
      <c r="AA27" s="45"/>
      <c r="AC27" s="43"/>
      <c r="AD27" s="46" t="s">
        <v>105</v>
      </c>
      <c r="AE27" s="36">
        <v>0</v>
      </c>
      <c r="AF27" s="44">
        <v>0</v>
      </c>
      <c r="AG27" s="47">
        <f>AE27*AF27</f>
        <v>0</v>
      </c>
      <c r="AH27" s="45"/>
    </row>
    <row r="28" spans="1:34">
      <c r="A28" s="43"/>
      <c r="B28" s="46" t="s">
        <v>106</v>
      </c>
      <c r="C28" s="36">
        <v>0</v>
      </c>
      <c r="D28" s="44">
        <v>0</v>
      </c>
      <c r="E28" s="47">
        <f>C28*D28</f>
        <v>0</v>
      </c>
      <c r="F28" s="45"/>
      <c r="G28" s="36"/>
      <c r="H28" s="43"/>
      <c r="I28" s="46" t="s">
        <v>106</v>
      </c>
      <c r="J28" s="36">
        <v>0</v>
      </c>
      <c r="K28" s="44">
        <v>0</v>
      </c>
      <c r="L28" s="47">
        <f>J28*K28</f>
        <v>0</v>
      </c>
      <c r="M28" s="45"/>
      <c r="N28" s="36"/>
      <c r="O28" s="43"/>
      <c r="P28" s="46" t="s">
        <v>106</v>
      </c>
      <c r="Q28" s="36">
        <v>0</v>
      </c>
      <c r="R28" s="44">
        <v>0</v>
      </c>
      <c r="S28" s="47">
        <f>Q28*R28</f>
        <v>0</v>
      </c>
      <c r="T28" s="45"/>
      <c r="V28" s="43"/>
      <c r="W28" s="46" t="s">
        <v>106</v>
      </c>
      <c r="X28" s="36">
        <v>0</v>
      </c>
      <c r="Y28" s="44">
        <v>0</v>
      </c>
      <c r="Z28" s="47">
        <f>X28*Y28</f>
        <v>0</v>
      </c>
      <c r="AA28" s="45"/>
      <c r="AC28" s="43"/>
      <c r="AD28" s="46" t="s">
        <v>106</v>
      </c>
      <c r="AE28" s="36">
        <v>0</v>
      </c>
      <c r="AF28" s="44">
        <v>0</v>
      </c>
      <c r="AG28" s="47">
        <f>AE28*AF28</f>
        <v>0</v>
      </c>
      <c r="AH28" s="45"/>
    </row>
    <row r="29" spans="1:34">
      <c r="A29" s="43"/>
      <c r="B29" s="46" t="s">
        <v>63</v>
      </c>
      <c r="C29" s="48">
        <v>0</v>
      </c>
      <c r="D29" s="49">
        <v>0</v>
      </c>
      <c r="E29" s="50">
        <f>C29*D29</f>
        <v>0</v>
      </c>
      <c r="F29" s="45"/>
      <c r="G29" s="36"/>
      <c r="H29" s="43"/>
      <c r="I29" s="46" t="s">
        <v>63</v>
      </c>
      <c r="J29" s="48">
        <v>0</v>
      </c>
      <c r="K29" s="49">
        <v>0</v>
      </c>
      <c r="L29" s="50">
        <f>J29*K29</f>
        <v>0</v>
      </c>
      <c r="M29" s="45"/>
      <c r="N29" s="36"/>
      <c r="O29" s="43"/>
      <c r="P29" s="46" t="s">
        <v>63</v>
      </c>
      <c r="Q29" s="48">
        <v>0</v>
      </c>
      <c r="R29" s="49">
        <v>0</v>
      </c>
      <c r="S29" s="50">
        <f>Q29*R29</f>
        <v>0</v>
      </c>
      <c r="T29" s="45"/>
      <c r="V29" s="43"/>
      <c r="W29" s="46" t="s">
        <v>63</v>
      </c>
      <c r="X29" s="48">
        <v>0</v>
      </c>
      <c r="Y29" s="49">
        <v>0</v>
      </c>
      <c r="Z29" s="50">
        <f>X29*Y29</f>
        <v>0</v>
      </c>
      <c r="AA29" s="45"/>
      <c r="AC29" s="43"/>
      <c r="AD29" s="46" t="s">
        <v>63</v>
      </c>
      <c r="AE29" s="48">
        <v>0</v>
      </c>
      <c r="AF29" s="49">
        <v>0</v>
      </c>
      <c r="AG29" s="50">
        <f>AE29*AF29</f>
        <v>0</v>
      </c>
      <c r="AH29" s="45"/>
    </row>
    <row r="30" spans="1:34">
      <c r="A30" s="43"/>
      <c r="B30" s="36"/>
      <c r="C30" s="36"/>
      <c r="D30" s="36"/>
      <c r="E30" s="47">
        <f>E23+E24+E25+E27+E28+E29</f>
        <v>0</v>
      </c>
      <c r="F30" s="45"/>
      <c r="G30" s="36"/>
      <c r="H30" s="43"/>
      <c r="I30" s="36"/>
      <c r="J30" s="36"/>
      <c r="K30" s="36"/>
      <c r="L30" s="47">
        <f>L23+L24+L25+L27+L28+L29</f>
        <v>0</v>
      </c>
      <c r="M30" s="45"/>
      <c r="N30" s="36"/>
      <c r="O30" s="43"/>
      <c r="P30" s="36"/>
      <c r="Q30" s="36"/>
      <c r="R30" s="36"/>
      <c r="S30" s="47">
        <f>S23+S24+S25+S27+S28+S29</f>
        <v>0</v>
      </c>
      <c r="T30" s="45"/>
      <c r="V30" s="43"/>
      <c r="W30" s="36"/>
      <c r="X30" s="36"/>
      <c r="Y30" s="36"/>
      <c r="Z30" s="47">
        <f>Z23+Z24+Z25+Z27+Z28+Z29</f>
        <v>0</v>
      </c>
      <c r="AA30" s="45"/>
      <c r="AC30" s="43"/>
      <c r="AD30" s="36"/>
      <c r="AE30" s="36"/>
      <c r="AF30" s="36"/>
      <c r="AG30" s="47">
        <f>AG23+AG24+AG25+AG27+AG28+AG29</f>
        <v>0</v>
      </c>
      <c r="AH30" s="45"/>
    </row>
    <row r="31" spans="1:34">
      <c r="A31" s="43"/>
      <c r="B31" s="46" t="s">
        <v>107</v>
      </c>
      <c r="C31" s="36"/>
      <c r="D31" s="36"/>
      <c r="E31" s="48">
        <v>0</v>
      </c>
      <c r="F31" s="45"/>
      <c r="G31" s="36"/>
      <c r="H31" s="43"/>
      <c r="I31" s="46" t="s">
        <v>107</v>
      </c>
      <c r="J31" s="36"/>
      <c r="K31" s="36"/>
      <c r="L31" s="48">
        <v>0</v>
      </c>
      <c r="M31" s="45"/>
      <c r="N31" s="36"/>
      <c r="O31" s="43"/>
      <c r="P31" s="46" t="s">
        <v>107</v>
      </c>
      <c r="Q31" s="36"/>
      <c r="R31" s="36"/>
      <c r="S31" s="48">
        <v>0</v>
      </c>
      <c r="T31" s="45"/>
      <c r="V31" s="43"/>
      <c r="W31" s="46" t="s">
        <v>107</v>
      </c>
      <c r="X31" s="36"/>
      <c r="Y31" s="36"/>
      <c r="Z31" s="48">
        <v>0</v>
      </c>
      <c r="AA31" s="45"/>
      <c r="AC31" s="43"/>
      <c r="AD31" s="46" t="s">
        <v>107</v>
      </c>
      <c r="AE31" s="36"/>
      <c r="AF31" s="36"/>
      <c r="AG31" s="48">
        <v>0</v>
      </c>
      <c r="AH31" s="45"/>
    </row>
    <row r="32" spans="1:34">
      <c r="A32" s="51"/>
      <c r="B32" s="52" t="s">
        <v>110</v>
      </c>
      <c r="C32" s="48"/>
      <c r="D32" s="48"/>
      <c r="E32" s="50">
        <f>E30*E31</f>
        <v>0</v>
      </c>
      <c r="F32" s="53"/>
      <c r="G32" s="36"/>
      <c r="H32" s="51"/>
      <c r="I32" s="52" t="s">
        <v>110</v>
      </c>
      <c r="J32" s="48"/>
      <c r="K32" s="48"/>
      <c r="L32" s="50">
        <f>L30*L31</f>
        <v>0</v>
      </c>
      <c r="M32" s="53"/>
      <c r="N32" s="36"/>
      <c r="O32" s="51"/>
      <c r="P32" s="52" t="s">
        <v>110</v>
      </c>
      <c r="Q32" s="48"/>
      <c r="R32" s="48"/>
      <c r="S32" s="50">
        <f>S30*S31</f>
        <v>0</v>
      </c>
      <c r="T32" s="53"/>
      <c r="V32" s="51"/>
      <c r="W32" s="52" t="s">
        <v>110</v>
      </c>
      <c r="X32" s="48"/>
      <c r="Y32" s="48"/>
      <c r="Z32" s="50">
        <f>Z30*Z31</f>
        <v>0</v>
      </c>
      <c r="AA32" s="53"/>
      <c r="AC32" s="51"/>
      <c r="AD32" s="52" t="s">
        <v>110</v>
      </c>
      <c r="AE32" s="48"/>
      <c r="AF32" s="48"/>
      <c r="AG32" s="50">
        <f>AG30*AG31</f>
        <v>0</v>
      </c>
      <c r="AH32" s="53"/>
    </row>
    <row r="33" spans="1:34">
      <c r="N33" s="36"/>
    </row>
    <row r="34" spans="1:34">
      <c r="N34" s="36"/>
    </row>
    <row r="35" spans="1:34">
      <c r="A35" s="58" t="s">
        <v>111</v>
      </c>
      <c r="B35" s="59"/>
      <c r="C35" s="78" t="s">
        <v>112</v>
      </c>
      <c r="D35" s="78"/>
      <c r="E35" s="78"/>
      <c r="F35" s="60">
        <f>E48+E63</f>
        <v>0</v>
      </c>
      <c r="G35" s="61"/>
      <c r="H35" s="58" t="s">
        <v>111</v>
      </c>
      <c r="I35" s="59"/>
      <c r="J35" s="78" t="s">
        <v>112</v>
      </c>
      <c r="K35" s="78"/>
      <c r="L35" s="78"/>
      <c r="M35" s="60">
        <f>L48+L63</f>
        <v>0</v>
      </c>
      <c r="N35" s="61"/>
      <c r="O35" s="58" t="s">
        <v>111</v>
      </c>
      <c r="P35" s="59"/>
      <c r="Q35" s="78" t="s">
        <v>112</v>
      </c>
      <c r="R35" s="78"/>
      <c r="S35" s="78"/>
      <c r="T35" s="60">
        <f>S48+S63</f>
        <v>0</v>
      </c>
      <c r="V35" s="58" t="s">
        <v>111</v>
      </c>
      <c r="W35" s="59"/>
      <c r="X35" s="78" t="s">
        <v>112</v>
      </c>
      <c r="Y35" s="78"/>
      <c r="Z35" s="78"/>
      <c r="AA35" s="60">
        <f>Z48+Z63</f>
        <v>0</v>
      </c>
      <c r="AC35" s="58" t="s">
        <v>111</v>
      </c>
      <c r="AD35" s="59"/>
      <c r="AE35" s="78" t="s">
        <v>112</v>
      </c>
      <c r="AF35" s="78"/>
      <c r="AG35" s="78"/>
      <c r="AH35" s="60">
        <f>AG48+AG63</f>
        <v>0</v>
      </c>
    </row>
    <row r="36" spans="1:34">
      <c r="A36" s="62" t="s">
        <v>95</v>
      </c>
      <c r="B36" s="70" t="s">
        <v>96</v>
      </c>
      <c r="C36" s="73"/>
      <c r="D36" s="73"/>
      <c r="E36" s="73"/>
      <c r="F36" s="74"/>
      <c r="G36" s="42"/>
      <c r="H36" s="62" t="s">
        <v>95</v>
      </c>
      <c r="I36" s="70" t="s">
        <v>96</v>
      </c>
      <c r="J36" s="73"/>
      <c r="K36" s="73"/>
      <c r="L36" s="73"/>
      <c r="M36" s="74"/>
      <c r="N36" s="42"/>
      <c r="O36" s="62" t="s">
        <v>95</v>
      </c>
      <c r="P36" s="70" t="s">
        <v>96</v>
      </c>
      <c r="Q36" s="73"/>
      <c r="R36" s="73"/>
      <c r="S36" s="73"/>
      <c r="T36" s="74"/>
      <c r="V36" s="62" t="s">
        <v>95</v>
      </c>
      <c r="W36" s="70" t="s">
        <v>96</v>
      </c>
      <c r="X36" s="73"/>
      <c r="Y36" s="73"/>
      <c r="Z36" s="73"/>
      <c r="AA36" s="74"/>
      <c r="AC36" s="62" t="s">
        <v>95</v>
      </c>
      <c r="AD36" s="70" t="s">
        <v>96</v>
      </c>
      <c r="AE36" s="73"/>
      <c r="AF36" s="73"/>
      <c r="AG36" s="73"/>
      <c r="AH36" s="74"/>
    </row>
    <row r="37" spans="1:34">
      <c r="A37" s="43"/>
      <c r="B37" s="70" t="s">
        <v>97</v>
      </c>
      <c r="C37" s="73"/>
      <c r="D37" s="73"/>
      <c r="E37" s="73"/>
      <c r="F37" s="74"/>
      <c r="G37" s="42"/>
      <c r="H37" s="43"/>
      <c r="I37" s="70" t="s">
        <v>97</v>
      </c>
      <c r="J37" s="73"/>
      <c r="K37" s="73"/>
      <c r="L37" s="73"/>
      <c r="M37" s="74"/>
      <c r="N37" s="42"/>
      <c r="O37" s="43"/>
      <c r="P37" s="70" t="s">
        <v>97</v>
      </c>
      <c r="Q37" s="73"/>
      <c r="R37" s="73"/>
      <c r="S37" s="73"/>
      <c r="T37" s="74"/>
      <c r="V37" s="43"/>
      <c r="W37" s="70" t="s">
        <v>97</v>
      </c>
      <c r="X37" s="73"/>
      <c r="Y37" s="73"/>
      <c r="Z37" s="73"/>
      <c r="AA37" s="74"/>
      <c r="AC37" s="43"/>
      <c r="AD37" s="70" t="s">
        <v>97</v>
      </c>
      <c r="AE37" s="73"/>
      <c r="AF37" s="73"/>
      <c r="AG37" s="73"/>
      <c r="AH37" s="74"/>
    </row>
    <row r="38" spans="1:34">
      <c r="A38" s="43"/>
      <c r="B38" s="70" t="s">
        <v>98</v>
      </c>
      <c r="C38" s="73"/>
      <c r="D38" s="73"/>
      <c r="E38" s="73"/>
      <c r="F38" s="74"/>
      <c r="G38" s="42"/>
      <c r="H38" s="43"/>
      <c r="I38" s="70" t="s">
        <v>98</v>
      </c>
      <c r="J38" s="73"/>
      <c r="K38" s="73"/>
      <c r="L38" s="73"/>
      <c r="M38" s="74"/>
      <c r="N38" s="42"/>
      <c r="O38" s="43"/>
      <c r="P38" s="70" t="s">
        <v>98</v>
      </c>
      <c r="Q38" s="73"/>
      <c r="R38" s="73"/>
      <c r="S38" s="73"/>
      <c r="T38" s="74"/>
      <c r="V38" s="43"/>
      <c r="W38" s="70" t="s">
        <v>98</v>
      </c>
      <c r="X38" s="73"/>
      <c r="Y38" s="73"/>
      <c r="Z38" s="73"/>
      <c r="AA38" s="74"/>
      <c r="AC38" s="43"/>
      <c r="AD38" s="70" t="s">
        <v>98</v>
      </c>
      <c r="AE38" s="73"/>
      <c r="AF38" s="73"/>
      <c r="AG38" s="73"/>
      <c r="AH38" s="74"/>
    </row>
    <row r="39" spans="1:34">
      <c r="A39" s="75" t="s">
        <v>99</v>
      </c>
      <c r="B39" s="76"/>
      <c r="C39" s="36"/>
      <c r="D39" s="36"/>
      <c r="E39" s="44">
        <v>0</v>
      </c>
      <c r="F39" s="45"/>
      <c r="G39" s="36"/>
      <c r="H39" s="75" t="s">
        <v>99</v>
      </c>
      <c r="I39" s="76"/>
      <c r="J39" s="36"/>
      <c r="K39" s="36"/>
      <c r="L39" s="44">
        <v>0</v>
      </c>
      <c r="M39" s="45"/>
      <c r="N39" s="36"/>
      <c r="O39" s="75" t="s">
        <v>99</v>
      </c>
      <c r="P39" s="76"/>
      <c r="Q39" s="36"/>
      <c r="R39" s="36"/>
      <c r="S39" s="44">
        <v>0</v>
      </c>
      <c r="T39" s="45"/>
      <c r="V39" s="75" t="s">
        <v>99</v>
      </c>
      <c r="W39" s="76"/>
      <c r="X39" s="36"/>
      <c r="Y39" s="36"/>
      <c r="Z39" s="44">
        <v>0</v>
      </c>
      <c r="AA39" s="45"/>
      <c r="AC39" s="75" t="s">
        <v>99</v>
      </c>
      <c r="AD39" s="76"/>
      <c r="AE39" s="36"/>
      <c r="AF39" s="36"/>
      <c r="AG39" s="44">
        <v>0</v>
      </c>
      <c r="AH39" s="45"/>
    </row>
    <row r="40" spans="1:34">
      <c r="A40" s="43"/>
      <c r="B40" s="46" t="s">
        <v>100</v>
      </c>
      <c r="C40" s="36"/>
      <c r="D40" s="36"/>
      <c r="E40" s="44">
        <v>0</v>
      </c>
      <c r="F40" s="45"/>
      <c r="G40" s="36"/>
      <c r="H40" s="43"/>
      <c r="I40" s="46" t="s">
        <v>100</v>
      </c>
      <c r="J40" s="36"/>
      <c r="K40" s="36"/>
      <c r="L40" s="44">
        <v>0</v>
      </c>
      <c r="M40" s="45"/>
      <c r="N40" s="36"/>
      <c r="O40" s="43"/>
      <c r="P40" s="46" t="s">
        <v>100</v>
      </c>
      <c r="Q40" s="36"/>
      <c r="R40" s="36"/>
      <c r="S40" s="44">
        <v>0</v>
      </c>
      <c r="T40" s="45"/>
      <c r="V40" s="43"/>
      <c r="W40" s="46" t="s">
        <v>100</v>
      </c>
      <c r="X40" s="36"/>
      <c r="Y40" s="36"/>
      <c r="Z40" s="44">
        <v>0</v>
      </c>
      <c r="AA40" s="45"/>
      <c r="AC40" s="43"/>
      <c r="AD40" s="46" t="s">
        <v>100</v>
      </c>
      <c r="AE40" s="36"/>
      <c r="AF40" s="36"/>
      <c r="AG40" s="44">
        <v>0</v>
      </c>
      <c r="AH40" s="45"/>
    </row>
    <row r="41" spans="1:34">
      <c r="A41" s="43"/>
      <c r="B41" s="46" t="s">
        <v>101</v>
      </c>
      <c r="C41" s="36"/>
      <c r="D41" s="36"/>
      <c r="E41" s="44">
        <v>0</v>
      </c>
      <c r="F41" s="45"/>
      <c r="G41" s="36"/>
      <c r="H41" s="43"/>
      <c r="I41" s="46" t="s">
        <v>101</v>
      </c>
      <c r="J41" s="36"/>
      <c r="K41" s="36"/>
      <c r="L41" s="44">
        <v>0</v>
      </c>
      <c r="M41" s="45"/>
      <c r="N41" s="36"/>
      <c r="O41" s="43"/>
      <c r="P41" s="46" t="s">
        <v>101</v>
      </c>
      <c r="Q41" s="36"/>
      <c r="R41" s="36"/>
      <c r="S41" s="44">
        <v>0</v>
      </c>
      <c r="T41" s="45"/>
      <c r="V41" s="43"/>
      <c r="W41" s="46" t="s">
        <v>101</v>
      </c>
      <c r="X41" s="36"/>
      <c r="Y41" s="36"/>
      <c r="Z41" s="44">
        <v>0</v>
      </c>
      <c r="AA41" s="45"/>
      <c r="AC41" s="43"/>
      <c r="AD41" s="46" t="s">
        <v>101</v>
      </c>
      <c r="AE41" s="36"/>
      <c r="AF41" s="36"/>
      <c r="AG41" s="44">
        <v>0</v>
      </c>
      <c r="AH41" s="45"/>
    </row>
    <row r="42" spans="1:34">
      <c r="A42" s="43"/>
      <c r="B42" s="36"/>
      <c r="C42" s="36" t="s">
        <v>102</v>
      </c>
      <c r="D42" s="36" t="s">
        <v>103</v>
      </c>
      <c r="E42" s="36" t="s">
        <v>104</v>
      </c>
      <c r="F42" s="45"/>
      <c r="G42" s="36"/>
      <c r="H42" s="43"/>
      <c r="I42" s="36"/>
      <c r="J42" s="36" t="s">
        <v>102</v>
      </c>
      <c r="K42" s="36" t="s">
        <v>103</v>
      </c>
      <c r="L42" s="36" t="s">
        <v>104</v>
      </c>
      <c r="M42" s="45"/>
      <c r="N42" s="36"/>
      <c r="O42" s="43"/>
      <c r="P42" s="36"/>
      <c r="Q42" s="36" t="s">
        <v>102</v>
      </c>
      <c r="R42" s="36" t="s">
        <v>103</v>
      </c>
      <c r="S42" s="36" t="s">
        <v>104</v>
      </c>
      <c r="T42" s="45"/>
      <c r="V42" s="43"/>
      <c r="W42" s="36"/>
      <c r="X42" s="36" t="s">
        <v>102</v>
      </c>
      <c r="Y42" s="36" t="s">
        <v>103</v>
      </c>
      <c r="Z42" s="36" t="s">
        <v>104</v>
      </c>
      <c r="AA42" s="45"/>
      <c r="AC42" s="43"/>
      <c r="AD42" s="36"/>
      <c r="AE42" s="36" t="s">
        <v>102</v>
      </c>
      <c r="AF42" s="36" t="s">
        <v>103</v>
      </c>
      <c r="AG42" s="36" t="s">
        <v>104</v>
      </c>
      <c r="AH42" s="45"/>
    </row>
    <row r="43" spans="1:34">
      <c r="A43" s="43"/>
      <c r="B43" s="46" t="s">
        <v>105</v>
      </c>
      <c r="C43" s="36">
        <v>0</v>
      </c>
      <c r="D43" s="44">
        <v>0</v>
      </c>
      <c r="E43" s="47">
        <f>C43*D43</f>
        <v>0</v>
      </c>
      <c r="F43" s="45"/>
      <c r="G43" s="36"/>
      <c r="H43" s="43"/>
      <c r="I43" s="46" t="s">
        <v>105</v>
      </c>
      <c r="J43" s="36">
        <v>0</v>
      </c>
      <c r="K43" s="44">
        <v>0</v>
      </c>
      <c r="L43" s="47">
        <f>J43*K43</f>
        <v>0</v>
      </c>
      <c r="M43" s="45"/>
      <c r="N43" s="36"/>
      <c r="O43" s="43"/>
      <c r="P43" s="46" t="s">
        <v>105</v>
      </c>
      <c r="Q43" s="36">
        <v>0</v>
      </c>
      <c r="R43" s="44">
        <v>0</v>
      </c>
      <c r="S43" s="47">
        <f>Q43*R43</f>
        <v>0</v>
      </c>
      <c r="T43" s="45"/>
      <c r="V43" s="43"/>
      <c r="W43" s="46" t="s">
        <v>105</v>
      </c>
      <c r="X43" s="36">
        <v>0</v>
      </c>
      <c r="Y43" s="44">
        <v>0</v>
      </c>
      <c r="Z43" s="47">
        <f>X43*Y43</f>
        <v>0</v>
      </c>
      <c r="AA43" s="45"/>
      <c r="AC43" s="43"/>
      <c r="AD43" s="46" t="s">
        <v>105</v>
      </c>
      <c r="AE43" s="36">
        <v>0</v>
      </c>
      <c r="AF43" s="44">
        <v>0</v>
      </c>
      <c r="AG43" s="47">
        <f>AE43*AF43</f>
        <v>0</v>
      </c>
      <c r="AH43" s="45"/>
    </row>
    <row r="44" spans="1:34">
      <c r="A44" s="43"/>
      <c r="B44" s="46" t="s">
        <v>106</v>
      </c>
      <c r="C44" s="36">
        <v>0</v>
      </c>
      <c r="D44" s="44">
        <v>0</v>
      </c>
      <c r="E44" s="47">
        <f>C44*D44</f>
        <v>0</v>
      </c>
      <c r="F44" s="45"/>
      <c r="G44" s="36"/>
      <c r="H44" s="43"/>
      <c r="I44" s="46" t="s">
        <v>106</v>
      </c>
      <c r="J44" s="36">
        <v>0</v>
      </c>
      <c r="K44" s="44">
        <v>0</v>
      </c>
      <c r="L44" s="47">
        <f>J44*K44</f>
        <v>0</v>
      </c>
      <c r="M44" s="45"/>
      <c r="N44" s="36"/>
      <c r="O44" s="43"/>
      <c r="P44" s="46" t="s">
        <v>106</v>
      </c>
      <c r="Q44" s="36">
        <v>0</v>
      </c>
      <c r="R44" s="44">
        <v>0</v>
      </c>
      <c r="S44" s="47">
        <f>Q44*R44</f>
        <v>0</v>
      </c>
      <c r="T44" s="45"/>
      <c r="V44" s="43"/>
      <c r="W44" s="46" t="s">
        <v>106</v>
      </c>
      <c r="X44" s="36">
        <v>0</v>
      </c>
      <c r="Y44" s="44">
        <v>0</v>
      </c>
      <c r="Z44" s="47">
        <f>X44*Y44</f>
        <v>0</v>
      </c>
      <c r="AA44" s="45"/>
      <c r="AC44" s="43"/>
      <c r="AD44" s="46" t="s">
        <v>106</v>
      </c>
      <c r="AE44" s="36">
        <v>0</v>
      </c>
      <c r="AF44" s="44">
        <v>0</v>
      </c>
      <c r="AG44" s="47">
        <f>AE44*AF44</f>
        <v>0</v>
      </c>
      <c r="AH44" s="45"/>
    </row>
    <row r="45" spans="1:34">
      <c r="A45" s="43"/>
      <c r="B45" s="46" t="s">
        <v>63</v>
      </c>
      <c r="C45" s="48">
        <v>0</v>
      </c>
      <c r="D45" s="49">
        <v>0</v>
      </c>
      <c r="E45" s="50">
        <f>C45*D45</f>
        <v>0</v>
      </c>
      <c r="F45" s="45"/>
      <c r="G45" s="36"/>
      <c r="H45" s="43"/>
      <c r="I45" s="46" t="s">
        <v>63</v>
      </c>
      <c r="J45" s="48">
        <v>0</v>
      </c>
      <c r="K45" s="49">
        <v>0</v>
      </c>
      <c r="L45" s="50">
        <f>J45*K45</f>
        <v>0</v>
      </c>
      <c r="M45" s="45"/>
      <c r="N45" s="36"/>
      <c r="O45" s="43"/>
      <c r="P45" s="46" t="s">
        <v>63</v>
      </c>
      <c r="Q45" s="48">
        <v>0</v>
      </c>
      <c r="R45" s="49">
        <v>0</v>
      </c>
      <c r="S45" s="50">
        <f>Q45*R45</f>
        <v>0</v>
      </c>
      <c r="T45" s="45"/>
      <c r="V45" s="43"/>
      <c r="W45" s="46" t="s">
        <v>63</v>
      </c>
      <c r="X45" s="48">
        <v>0</v>
      </c>
      <c r="Y45" s="49">
        <v>0</v>
      </c>
      <c r="Z45" s="50">
        <f>X45*Y45</f>
        <v>0</v>
      </c>
      <c r="AA45" s="45"/>
      <c r="AC45" s="43"/>
      <c r="AD45" s="46" t="s">
        <v>63</v>
      </c>
      <c r="AE45" s="48">
        <v>0</v>
      </c>
      <c r="AF45" s="49">
        <v>0</v>
      </c>
      <c r="AG45" s="50">
        <f>AE45*AF45</f>
        <v>0</v>
      </c>
      <c r="AH45" s="45"/>
    </row>
    <row r="46" spans="1:34">
      <c r="A46" s="43"/>
      <c r="B46" s="36"/>
      <c r="C46" s="36"/>
      <c r="D46" s="36"/>
      <c r="E46" s="47">
        <f>E39+E40+E41+E43+E44+E45</f>
        <v>0</v>
      </c>
      <c r="F46" s="45"/>
      <c r="G46" s="36"/>
      <c r="H46" s="43"/>
      <c r="I46" s="36"/>
      <c r="J46" s="36"/>
      <c r="K46" s="36"/>
      <c r="L46" s="47">
        <f>L39+L40+L41+L43+L44+L45</f>
        <v>0</v>
      </c>
      <c r="M46" s="45"/>
      <c r="N46" s="36"/>
      <c r="O46" s="43"/>
      <c r="P46" s="36"/>
      <c r="Q46" s="36"/>
      <c r="R46" s="36"/>
      <c r="S46" s="47">
        <f>S39+S40+S41+S43+S44+S45</f>
        <v>0</v>
      </c>
      <c r="T46" s="45"/>
      <c r="V46" s="43"/>
      <c r="W46" s="36"/>
      <c r="X46" s="36"/>
      <c r="Y46" s="36"/>
      <c r="Z46" s="47">
        <f>Z39+Z40+Z41+Z43+Z44+Z45</f>
        <v>0</v>
      </c>
      <c r="AA46" s="45"/>
      <c r="AC46" s="43"/>
      <c r="AD46" s="36"/>
      <c r="AE46" s="36"/>
      <c r="AF46" s="36"/>
      <c r="AG46" s="47">
        <f>AG39+AG40+AG41+AG43+AG44+AG45</f>
        <v>0</v>
      </c>
      <c r="AH46" s="45"/>
    </row>
    <row r="47" spans="1:34">
      <c r="A47" s="43"/>
      <c r="B47" s="46" t="s">
        <v>107</v>
      </c>
      <c r="C47" s="36"/>
      <c r="D47" s="36"/>
      <c r="E47" s="48">
        <v>0</v>
      </c>
      <c r="F47" s="45"/>
      <c r="G47" s="36"/>
      <c r="H47" s="43"/>
      <c r="I47" s="46" t="s">
        <v>107</v>
      </c>
      <c r="J47" s="36"/>
      <c r="K47" s="36"/>
      <c r="L47" s="48">
        <v>0</v>
      </c>
      <c r="M47" s="45"/>
      <c r="N47" s="36"/>
      <c r="O47" s="43"/>
      <c r="P47" s="46" t="s">
        <v>107</v>
      </c>
      <c r="Q47" s="36"/>
      <c r="R47" s="36"/>
      <c r="S47" s="48">
        <v>0</v>
      </c>
      <c r="T47" s="45"/>
      <c r="V47" s="43"/>
      <c r="W47" s="46" t="s">
        <v>107</v>
      </c>
      <c r="X47" s="36"/>
      <c r="Y47" s="36"/>
      <c r="Z47" s="48">
        <v>0</v>
      </c>
      <c r="AA47" s="45"/>
      <c r="AC47" s="43"/>
      <c r="AD47" s="46" t="s">
        <v>107</v>
      </c>
      <c r="AE47" s="36"/>
      <c r="AF47" s="36"/>
      <c r="AG47" s="48">
        <v>0</v>
      </c>
      <c r="AH47" s="45"/>
    </row>
    <row r="48" spans="1:34">
      <c r="A48" s="51"/>
      <c r="B48" s="63" t="s">
        <v>108</v>
      </c>
      <c r="C48" s="48"/>
      <c r="D48" s="48"/>
      <c r="E48" s="50">
        <f>E46*E47</f>
        <v>0</v>
      </c>
      <c r="F48" s="53"/>
      <c r="G48" s="36"/>
      <c r="H48" s="51"/>
      <c r="I48" s="63" t="s">
        <v>108</v>
      </c>
      <c r="J48" s="48"/>
      <c r="K48" s="48"/>
      <c r="L48" s="50">
        <f>L46*L47</f>
        <v>0</v>
      </c>
      <c r="M48" s="53"/>
      <c r="N48" s="36"/>
      <c r="O48" s="51"/>
      <c r="P48" s="63" t="s">
        <v>108</v>
      </c>
      <c r="Q48" s="48"/>
      <c r="R48" s="48"/>
      <c r="S48" s="50">
        <f>S46*S47</f>
        <v>0</v>
      </c>
      <c r="T48" s="53"/>
      <c r="V48" s="51"/>
      <c r="W48" s="63" t="s">
        <v>108</v>
      </c>
      <c r="X48" s="48"/>
      <c r="Y48" s="48"/>
      <c r="Z48" s="50">
        <f>Z46*Z47</f>
        <v>0</v>
      </c>
      <c r="AA48" s="53"/>
      <c r="AC48" s="51"/>
      <c r="AD48" s="63" t="s">
        <v>108</v>
      </c>
      <c r="AE48" s="48"/>
      <c r="AF48" s="48"/>
      <c r="AG48" s="50">
        <f>AG46*AG47</f>
        <v>0</v>
      </c>
      <c r="AH48" s="53"/>
    </row>
    <row r="49" spans="1:34">
      <c r="B49" s="54"/>
      <c r="E49" s="55"/>
      <c r="I49" s="54"/>
      <c r="L49" s="55"/>
      <c r="N49" s="36"/>
      <c r="P49" s="54"/>
      <c r="S49" s="55"/>
      <c r="W49" s="54"/>
      <c r="Z49" s="55"/>
      <c r="AD49" s="54"/>
      <c r="AG49" s="55"/>
    </row>
    <row r="50" spans="1:34">
      <c r="A50" s="64"/>
      <c r="H50" s="64"/>
      <c r="N50" s="36"/>
      <c r="O50" s="64"/>
      <c r="V50" s="64"/>
      <c r="AC50" s="64"/>
    </row>
    <row r="51" spans="1:34">
      <c r="A51" s="65" t="s">
        <v>109</v>
      </c>
      <c r="B51" s="57" t="s">
        <v>96</v>
      </c>
      <c r="C51" s="73"/>
      <c r="D51" s="73"/>
      <c r="E51" s="73"/>
      <c r="F51" s="74"/>
      <c r="G51" s="42"/>
      <c r="H51" s="65" t="s">
        <v>109</v>
      </c>
      <c r="I51" s="57" t="s">
        <v>96</v>
      </c>
      <c r="J51" s="73"/>
      <c r="K51" s="73"/>
      <c r="L51" s="73"/>
      <c r="M51" s="74"/>
      <c r="N51" s="42"/>
      <c r="O51" s="65" t="s">
        <v>109</v>
      </c>
      <c r="P51" s="57" t="s">
        <v>96</v>
      </c>
      <c r="Q51" s="73"/>
      <c r="R51" s="73"/>
      <c r="S51" s="73"/>
      <c r="T51" s="74"/>
      <c r="V51" s="65" t="s">
        <v>109</v>
      </c>
      <c r="W51" s="57" t="s">
        <v>96</v>
      </c>
      <c r="X51" s="73"/>
      <c r="Y51" s="73"/>
      <c r="Z51" s="73"/>
      <c r="AA51" s="74"/>
      <c r="AC51" s="65" t="s">
        <v>109</v>
      </c>
      <c r="AD51" s="57" t="s">
        <v>96</v>
      </c>
      <c r="AE51" s="73"/>
      <c r="AF51" s="73"/>
      <c r="AG51" s="73"/>
      <c r="AH51" s="74"/>
    </row>
    <row r="52" spans="1:34">
      <c r="A52" s="43"/>
      <c r="B52" s="70" t="s">
        <v>97</v>
      </c>
      <c r="C52" s="73"/>
      <c r="D52" s="73"/>
      <c r="E52" s="73"/>
      <c r="F52" s="74"/>
      <c r="G52" s="42"/>
      <c r="H52" s="43"/>
      <c r="I52" s="70" t="s">
        <v>97</v>
      </c>
      <c r="J52" s="73"/>
      <c r="K52" s="73"/>
      <c r="L52" s="73"/>
      <c r="M52" s="74"/>
      <c r="N52" s="42"/>
      <c r="O52" s="43"/>
      <c r="P52" s="70" t="s">
        <v>97</v>
      </c>
      <c r="Q52" s="73"/>
      <c r="R52" s="73"/>
      <c r="S52" s="73"/>
      <c r="T52" s="74"/>
      <c r="V52" s="43"/>
      <c r="W52" s="70" t="s">
        <v>97</v>
      </c>
      <c r="X52" s="73"/>
      <c r="Y52" s="73"/>
      <c r="Z52" s="73"/>
      <c r="AA52" s="74"/>
      <c r="AC52" s="43"/>
      <c r="AD52" s="70" t="s">
        <v>97</v>
      </c>
      <c r="AE52" s="73"/>
      <c r="AF52" s="73"/>
      <c r="AG52" s="73"/>
      <c r="AH52" s="74"/>
    </row>
    <row r="53" spans="1:34">
      <c r="A53" s="43"/>
      <c r="B53" s="70" t="s">
        <v>98</v>
      </c>
      <c r="C53" s="73"/>
      <c r="D53" s="73"/>
      <c r="E53" s="73"/>
      <c r="F53" s="74"/>
      <c r="G53" s="42"/>
      <c r="H53" s="43"/>
      <c r="I53" s="70" t="s">
        <v>98</v>
      </c>
      <c r="J53" s="73"/>
      <c r="K53" s="73"/>
      <c r="L53" s="73"/>
      <c r="M53" s="74"/>
      <c r="N53" s="42"/>
      <c r="O53" s="43"/>
      <c r="P53" s="70" t="s">
        <v>98</v>
      </c>
      <c r="Q53" s="73"/>
      <c r="R53" s="73"/>
      <c r="S53" s="73"/>
      <c r="T53" s="74"/>
      <c r="V53" s="43"/>
      <c r="W53" s="70" t="s">
        <v>98</v>
      </c>
      <c r="X53" s="73"/>
      <c r="Y53" s="73"/>
      <c r="Z53" s="73"/>
      <c r="AA53" s="74"/>
      <c r="AC53" s="43"/>
      <c r="AD53" s="70" t="s">
        <v>98</v>
      </c>
      <c r="AE53" s="73"/>
      <c r="AF53" s="73"/>
      <c r="AG53" s="73"/>
      <c r="AH53" s="74"/>
    </row>
    <row r="54" spans="1:34">
      <c r="A54" s="75" t="s">
        <v>99</v>
      </c>
      <c r="B54" s="76"/>
      <c r="C54" s="36"/>
      <c r="D54" s="36"/>
      <c r="E54" s="44">
        <v>0</v>
      </c>
      <c r="F54" s="45"/>
      <c r="G54" s="36"/>
      <c r="H54" s="75" t="s">
        <v>99</v>
      </c>
      <c r="I54" s="76"/>
      <c r="J54" s="36"/>
      <c r="K54" s="36"/>
      <c r="L54" s="44">
        <v>0</v>
      </c>
      <c r="M54" s="45"/>
      <c r="N54" s="36"/>
      <c r="O54" s="75" t="s">
        <v>99</v>
      </c>
      <c r="P54" s="76"/>
      <c r="Q54" s="36"/>
      <c r="R54" s="36"/>
      <c r="S54" s="44">
        <v>0</v>
      </c>
      <c r="T54" s="45"/>
      <c r="V54" s="75" t="s">
        <v>99</v>
      </c>
      <c r="W54" s="76"/>
      <c r="X54" s="36"/>
      <c r="Y54" s="36"/>
      <c r="Z54" s="44">
        <v>0</v>
      </c>
      <c r="AA54" s="45"/>
      <c r="AC54" s="75" t="s">
        <v>99</v>
      </c>
      <c r="AD54" s="76"/>
      <c r="AE54" s="36"/>
      <c r="AF54" s="36"/>
      <c r="AG54" s="44">
        <v>0</v>
      </c>
      <c r="AH54" s="45"/>
    </row>
    <row r="55" spans="1:34">
      <c r="A55" s="43"/>
      <c r="B55" s="46" t="s">
        <v>100</v>
      </c>
      <c r="C55" s="36"/>
      <c r="D55" s="36"/>
      <c r="E55" s="44">
        <v>0</v>
      </c>
      <c r="F55" s="45"/>
      <c r="G55" s="36"/>
      <c r="H55" s="43"/>
      <c r="I55" s="46" t="s">
        <v>100</v>
      </c>
      <c r="J55" s="36"/>
      <c r="K55" s="36"/>
      <c r="L55" s="44">
        <v>0</v>
      </c>
      <c r="M55" s="45"/>
      <c r="N55" s="36"/>
      <c r="O55" s="43"/>
      <c r="P55" s="46" t="s">
        <v>100</v>
      </c>
      <c r="Q55" s="36"/>
      <c r="R55" s="36"/>
      <c r="S55" s="44">
        <v>0</v>
      </c>
      <c r="T55" s="45"/>
      <c r="V55" s="43"/>
      <c r="W55" s="46" t="s">
        <v>100</v>
      </c>
      <c r="X55" s="36"/>
      <c r="Y55" s="36"/>
      <c r="Z55" s="44">
        <v>0</v>
      </c>
      <c r="AA55" s="45"/>
      <c r="AC55" s="43"/>
      <c r="AD55" s="46" t="s">
        <v>100</v>
      </c>
      <c r="AE55" s="36"/>
      <c r="AF55" s="36"/>
      <c r="AG55" s="44">
        <v>0</v>
      </c>
      <c r="AH55" s="45"/>
    </row>
    <row r="56" spans="1:34">
      <c r="A56" s="43"/>
      <c r="B56" s="46" t="s">
        <v>101</v>
      </c>
      <c r="C56" s="36"/>
      <c r="D56" s="36"/>
      <c r="E56" s="44">
        <v>0</v>
      </c>
      <c r="F56" s="45"/>
      <c r="G56" s="36"/>
      <c r="H56" s="43"/>
      <c r="I56" s="46" t="s">
        <v>101</v>
      </c>
      <c r="J56" s="36"/>
      <c r="K56" s="36"/>
      <c r="L56" s="44">
        <v>0</v>
      </c>
      <c r="M56" s="45"/>
      <c r="N56" s="36"/>
      <c r="O56" s="43"/>
      <c r="P56" s="46" t="s">
        <v>101</v>
      </c>
      <c r="Q56" s="36"/>
      <c r="R56" s="36"/>
      <c r="S56" s="44">
        <v>0</v>
      </c>
      <c r="T56" s="45"/>
      <c r="V56" s="43"/>
      <c r="W56" s="46" t="s">
        <v>101</v>
      </c>
      <c r="X56" s="36"/>
      <c r="Y56" s="36"/>
      <c r="Z56" s="44">
        <v>0</v>
      </c>
      <c r="AA56" s="45"/>
      <c r="AC56" s="43"/>
      <c r="AD56" s="46" t="s">
        <v>101</v>
      </c>
      <c r="AE56" s="36"/>
      <c r="AF56" s="36"/>
      <c r="AG56" s="44">
        <v>0</v>
      </c>
      <c r="AH56" s="45"/>
    </row>
    <row r="57" spans="1:34">
      <c r="A57" s="43"/>
      <c r="B57" s="36"/>
      <c r="C57" s="36" t="s">
        <v>102</v>
      </c>
      <c r="D57" s="36" t="s">
        <v>103</v>
      </c>
      <c r="E57" s="36" t="s">
        <v>104</v>
      </c>
      <c r="F57" s="45"/>
      <c r="G57" s="36"/>
      <c r="H57" s="43"/>
      <c r="I57" s="36"/>
      <c r="J57" s="36" t="s">
        <v>102</v>
      </c>
      <c r="K57" s="36" t="s">
        <v>103</v>
      </c>
      <c r="L57" s="36" t="s">
        <v>104</v>
      </c>
      <c r="M57" s="45"/>
      <c r="N57" s="36"/>
      <c r="O57" s="43"/>
      <c r="P57" s="36"/>
      <c r="Q57" s="36" t="s">
        <v>102</v>
      </c>
      <c r="R57" s="36" t="s">
        <v>103</v>
      </c>
      <c r="S57" s="36" t="s">
        <v>104</v>
      </c>
      <c r="T57" s="45"/>
      <c r="V57" s="43"/>
      <c r="W57" s="36"/>
      <c r="X57" s="36" t="s">
        <v>102</v>
      </c>
      <c r="Y57" s="36" t="s">
        <v>103</v>
      </c>
      <c r="Z57" s="36" t="s">
        <v>104</v>
      </c>
      <c r="AA57" s="45"/>
      <c r="AC57" s="43"/>
      <c r="AD57" s="36"/>
      <c r="AE57" s="36" t="s">
        <v>102</v>
      </c>
      <c r="AF57" s="36" t="s">
        <v>103</v>
      </c>
      <c r="AG57" s="36" t="s">
        <v>104</v>
      </c>
      <c r="AH57" s="45"/>
    </row>
    <row r="58" spans="1:34">
      <c r="A58" s="43"/>
      <c r="B58" s="46" t="s">
        <v>105</v>
      </c>
      <c r="C58" s="36">
        <v>0</v>
      </c>
      <c r="D58" s="44">
        <v>0</v>
      </c>
      <c r="E58" s="47">
        <f>C58*D58</f>
        <v>0</v>
      </c>
      <c r="F58" s="45"/>
      <c r="G58" s="36"/>
      <c r="H58" s="43"/>
      <c r="I58" s="46" t="s">
        <v>105</v>
      </c>
      <c r="J58" s="36">
        <v>0</v>
      </c>
      <c r="K58" s="44">
        <v>0</v>
      </c>
      <c r="L58" s="47">
        <f>J58*K58</f>
        <v>0</v>
      </c>
      <c r="M58" s="45"/>
      <c r="N58" s="36"/>
      <c r="O58" s="43"/>
      <c r="P58" s="46" t="s">
        <v>105</v>
      </c>
      <c r="Q58" s="36">
        <v>0</v>
      </c>
      <c r="R58" s="44">
        <v>0</v>
      </c>
      <c r="S58" s="47">
        <f>Q58*R58</f>
        <v>0</v>
      </c>
      <c r="T58" s="45"/>
      <c r="V58" s="43"/>
      <c r="W58" s="46" t="s">
        <v>105</v>
      </c>
      <c r="X58" s="36">
        <v>0</v>
      </c>
      <c r="Y58" s="44">
        <v>0</v>
      </c>
      <c r="Z58" s="47">
        <f>X58*Y58</f>
        <v>0</v>
      </c>
      <c r="AA58" s="45"/>
      <c r="AC58" s="43"/>
      <c r="AD58" s="46" t="s">
        <v>105</v>
      </c>
      <c r="AE58" s="36">
        <v>0</v>
      </c>
      <c r="AF58" s="44">
        <v>0</v>
      </c>
      <c r="AG58" s="47">
        <f>AE58*AF58</f>
        <v>0</v>
      </c>
      <c r="AH58" s="45"/>
    </row>
    <row r="59" spans="1:34">
      <c r="A59" s="43"/>
      <c r="B59" s="46" t="s">
        <v>106</v>
      </c>
      <c r="C59" s="36">
        <v>0</v>
      </c>
      <c r="D59" s="44">
        <v>0</v>
      </c>
      <c r="E59" s="47">
        <f>C59*D59</f>
        <v>0</v>
      </c>
      <c r="F59" s="45"/>
      <c r="G59" s="36"/>
      <c r="H59" s="43"/>
      <c r="I59" s="46" t="s">
        <v>106</v>
      </c>
      <c r="J59" s="36">
        <v>0</v>
      </c>
      <c r="K59" s="44">
        <v>0</v>
      </c>
      <c r="L59" s="47">
        <f>J59*K59</f>
        <v>0</v>
      </c>
      <c r="M59" s="45"/>
      <c r="N59" s="36"/>
      <c r="O59" s="43"/>
      <c r="P59" s="46" t="s">
        <v>106</v>
      </c>
      <c r="Q59" s="36">
        <v>0</v>
      </c>
      <c r="R59" s="44">
        <v>0</v>
      </c>
      <c r="S59" s="47">
        <f>Q59*R59</f>
        <v>0</v>
      </c>
      <c r="T59" s="45"/>
      <c r="V59" s="43"/>
      <c r="W59" s="46" t="s">
        <v>106</v>
      </c>
      <c r="X59" s="36">
        <v>0</v>
      </c>
      <c r="Y59" s="44">
        <v>0</v>
      </c>
      <c r="Z59" s="47">
        <f>X59*Y59</f>
        <v>0</v>
      </c>
      <c r="AA59" s="45"/>
      <c r="AC59" s="43"/>
      <c r="AD59" s="46" t="s">
        <v>106</v>
      </c>
      <c r="AE59" s="36">
        <v>0</v>
      </c>
      <c r="AF59" s="44">
        <v>0</v>
      </c>
      <c r="AG59" s="47">
        <f>AE59*AF59</f>
        <v>0</v>
      </c>
      <c r="AH59" s="45"/>
    </row>
    <row r="60" spans="1:34">
      <c r="A60" s="43"/>
      <c r="B60" s="46" t="s">
        <v>63</v>
      </c>
      <c r="C60" s="48">
        <v>0</v>
      </c>
      <c r="D60" s="49">
        <v>0</v>
      </c>
      <c r="E60" s="50">
        <f>C60*D60</f>
        <v>0</v>
      </c>
      <c r="F60" s="45"/>
      <c r="G60" s="36"/>
      <c r="H60" s="43"/>
      <c r="I60" s="46" t="s">
        <v>63</v>
      </c>
      <c r="J60" s="48">
        <v>0</v>
      </c>
      <c r="K60" s="49">
        <v>0</v>
      </c>
      <c r="L60" s="50">
        <f>J60*K60</f>
        <v>0</v>
      </c>
      <c r="M60" s="45"/>
      <c r="N60" s="36"/>
      <c r="O60" s="43"/>
      <c r="P60" s="46" t="s">
        <v>63</v>
      </c>
      <c r="Q60" s="48">
        <v>0</v>
      </c>
      <c r="R60" s="49">
        <v>0</v>
      </c>
      <c r="S60" s="50">
        <f>Q60*R60</f>
        <v>0</v>
      </c>
      <c r="T60" s="45"/>
      <c r="V60" s="43"/>
      <c r="W60" s="46" t="s">
        <v>63</v>
      </c>
      <c r="X60" s="48">
        <v>0</v>
      </c>
      <c r="Y60" s="49">
        <v>0</v>
      </c>
      <c r="Z60" s="50">
        <f>X60*Y60</f>
        <v>0</v>
      </c>
      <c r="AA60" s="45"/>
      <c r="AC60" s="43"/>
      <c r="AD60" s="46" t="s">
        <v>63</v>
      </c>
      <c r="AE60" s="48">
        <v>0</v>
      </c>
      <c r="AF60" s="49">
        <v>0</v>
      </c>
      <c r="AG60" s="50">
        <f>AE60*AF60</f>
        <v>0</v>
      </c>
      <c r="AH60" s="45"/>
    </row>
    <row r="61" spans="1:34">
      <c r="A61" s="43"/>
      <c r="B61" s="36"/>
      <c r="C61" s="36"/>
      <c r="D61" s="36"/>
      <c r="E61" s="47">
        <f>E54+E55+E56+E58+E59+E60</f>
        <v>0</v>
      </c>
      <c r="F61" s="45"/>
      <c r="G61" s="36"/>
      <c r="H61" s="43"/>
      <c r="I61" s="36"/>
      <c r="J61" s="36"/>
      <c r="K61" s="36"/>
      <c r="L61" s="47">
        <f>L54+L55+L56+L58+L59+L60</f>
        <v>0</v>
      </c>
      <c r="M61" s="45"/>
      <c r="N61" s="36"/>
      <c r="O61" s="43"/>
      <c r="P61" s="36"/>
      <c r="Q61" s="36"/>
      <c r="R61" s="36"/>
      <c r="S61" s="47">
        <f>S54+S55+S56+S58+S59+S60</f>
        <v>0</v>
      </c>
      <c r="T61" s="45"/>
      <c r="V61" s="43"/>
      <c r="W61" s="36"/>
      <c r="X61" s="36"/>
      <c r="Y61" s="36"/>
      <c r="Z61" s="47">
        <f>Z54+Z55+Z56+Z58+Z59+Z60</f>
        <v>0</v>
      </c>
      <c r="AA61" s="45"/>
      <c r="AC61" s="43"/>
      <c r="AD61" s="36"/>
      <c r="AE61" s="36"/>
      <c r="AF61" s="36"/>
      <c r="AG61" s="47">
        <f>AG54+AG55+AG56+AG58+AG59+AG60</f>
        <v>0</v>
      </c>
      <c r="AH61" s="45"/>
    </row>
    <row r="62" spans="1:34">
      <c r="A62" s="43"/>
      <c r="B62" s="46" t="s">
        <v>107</v>
      </c>
      <c r="C62" s="36"/>
      <c r="D62" s="36"/>
      <c r="E62" s="48">
        <v>0</v>
      </c>
      <c r="F62" s="45"/>
      <c r="G62" s="36"/>
      <c r="H62" s="43"/>
      <c r="I62" s="46" t="s">
        <v>107</v>
      </c>
      <c r="J62" s="36"/>
      <c r="K62" s="36"/>
      <c r="L62" s="48">
        <v>0</v>
      </c>
      <c r="M62" s="45"/>
      <c r="N62" s="36"/>
      <c r="O62" s="43"/>
      <c r="P62" s="46" t="s">
        <v>107</v>
      </c>
      <c r="Q62" s="36"/>
      <c r="R62" s="36"/>
      <c r="S62" s="48">
        <v>0</v>
      </c>
      <c r="T62" s="45"/>
      <c r="V62" s="43"/>
      <c r="W62" s="46" t="s">
        <v>107</v>
      </c>
      <c r="X62" s="36"/>
      <c r="Y62" s="36"/>
      <c r="Z62" s="48">
        <v>0</v>
      </c>
      <c r="AA62" s="45"/>
      <c r="AC62" s="43"/>
      <c r="AD62" s="46" t="s">
        <v>107</v>
      </c>
      <c r="AE62" s="36"/>
      <c r="AF62" s="36"/>
      <c r="AG62" s="48">
        <v>0</v>
      </c>
      <c r="AH62" s="45"/>
    </row>
    <row r="63" spans="1:34">
      <c r="A63" s="51"/>
      <c r="B63" s="63" t="s">
        <v>110</v>
      </c>
      <c r="C63" s="48"/>
      <c r="D63" s="48"/>
      <c r="E63" s="50">
        <f>E61*E62</f>
        <v>0</v>
      </c>
      <c r="F63" s="53"/>
      <c r="G63" s="36"/>
      <c r="H63" s="51"/>
      <c r="I63" s="63" t="s">
        <v>110</v>
      </c>
      <c r="J63" s="48"/>
      <c r="K63" s="48"/>
      <c r="L63" s="50">
        <f>L61*L62</f>
        <v>0</v>
      </c>
      <c r="M63" s="53"/>
      <c r="N63" s="36"/>
      <c r="O63" s="51"/>
      <c r="P63" s="63" t="s">
        <v>110</v>
      </c>
      <c r="Q63" s="48"/>
      <c r="R63" s="48"/>
      <c r="S63" s="50">
        <f>S61*S62</f>
        <v>0</v>
      </c>
      <c r="T63" s="53"/>
      <c r="V63" s="51"/>
      <c r="W63" s="63" t="s">
        <v>110</v>
      </c>
      <c r="X63" s="48"/>
      <c r="Y63" s="48"/>
      <c r="Z63" s="50">
        <f>Z61*Z62</f>
        <v>0</v>
      </c>
      <c r="AA63" s="53"/>
      <c r="AC63" s="51"/>
      <c r="AD63" s="63" t="s">
        <v>110</v>
      </c>
      <c r="AE63" s="48"/>
      <c r="AF63" s="48"/>
      <c r="AG63" s="50">
        <f>AG61*AG62</f>
        <v>0</v>
      </c>
      <c r="AH63" s="53"/>
    </row>
    <row r="64" spans="1:34">
      <c r="N64" s="36"/>
    </row>
    <row r="65" spans="14:14">
      <c r="N65" s="36"/>
    </row>
    <row r="66" spans="14:14">
      <c r="N66" s="36"/>
    </row>
    <row r="67" spans="14:14">
      <c r="N67" s="36"/>
    </row>
    <row r="68" spans="14:14">
      <c r="N68" s="36"/>
    </row>
    <row r="69" spans="14:14">
      <c r="N69" s="36"/>
    </row>
  </sheetData>
  <mergeCells count="90">
    <mergeCell ref="C4:E4"/>
    <mergeCell ref="J4:L4"/>
    <mergeCell ref="Q4:S4"/>
    <mergeCell ref="C5:F5"/>
    <mergeCell ref="J5:M5"/>
    <mergeCell ref="Q5:T5"/>
    <mergeCell ref="C6:F6"/>
    <mergeCell ref="J6:M6"/>
    <mergeCell ref="Q6:T6"/>
    <mergeCell ref="C7:F7"/>
    <mergeCell ref="J7:M7"/>
    <mergeCell ref="Q7:T7"/>
    <mergeCell ref="A8:B8"/>
    <mergeCell ref="H8:I8"/>
    <mergeCell ref="O8:P8"/>
    <mergeCell ref="C20:F20"/>
    <mergeCell ref="J20:M20"/>
    <mergeCell ref="A23:B23"/>
    <mergeCell ref="H23:I23"/>
    <mergeCell ref="O23:P23"/>
    <mergeCell ref="Q20:T20"/>
    <mergeCell ref="C21:F21"/>
    <mergeCell ref="J21:M21"/>
    <mergeCell ref="Q21:T21"/>
    <mergeCell ref="J36:M36"/>
    <mergeCell ref="Q36:T36"/>
    <mergeCell ref="C22:F22"/>
    <mergeCell ref="J22:M22"/>
    <mergeCell ref="Q22:T22"/>
    <mergeCell ref="A39:B39"/>
    <mergeCell ref="H39:I39"/>
    <mergeCell ref="O39:P39"/>
    <mergeCell ref="C51:F51"/>
    <mergeCell ref="J51:M51"/>
    <mergeCell ref="A54:B54"/>
    <mergeCell ref="H54:I54"/>
    <mergeCell ref="O54:P54"/>
    <mergeCell ref="Q51:T51"/>
    <mergeCell ref="C52:F52"/>
    <mergeCell ref="J52:M52"/>
    <mergeCell ref="Q52:T52"/>
    <mergeCell ref="X5:AA5"/>
    <mergeCell ref="X6:AA6"/>
    <mergeCell ref="X7:AA7"/>
    <mergeCell ref="C53:F53"/>
    <mergeCell ref="J53:M53"/>
    <mergeCell ref="Q53:T53"/>
    <mergeCell ref="C37:F37"/>
    <mergeCell ref="J37:M37"/>
    <mergeCell ref="Q37:T37"/>
    <mergeCell ref="C38:F38"/>
    <mergeCell ref="J38:M38"/>
    <mergeCell ref="Q38:T38"/>
    <mergeCell ref="C35:E35"/>
    <mergeCell ref="J35:L35"/>
    <mergeCell ref="Q35:S35"/>
    <mergeCell ref="C36:F36"/>
    <mergeCell ref="V8:W8"/>
    <mergeCell ref="X20:AA20"/>
    <mergeCell ref="X21:AA21"/>
    <mergeCell ref="X22:AA22"/>
    <mergeCell ref="X36:AA36"/>
    <mergeCell ref="V23:W23"/>
    <mergeCell ref="AE21:AH21"/>
    <mergeCell ref="AE22:AH22"/>
    <mergeCell ref="X38:AA38"/>
    <mergeCell ref="AE4:AG4"/>
    <mergeCell ref="AE5:AH5"/>
    <mergeCell ref="AE6:AH6"/>
    <mergeCell ref="AE7:AH7"/>
    <mergeCell ref="AC8:AD8"/>
    <mergeCell ref="AE20:AH20"/>
    <mergeCell ref="AC23:AD23"/>
    <mergeCell ref="AE35:AG35"/>
    <mergeCell ref="AE36:AH36"/>
    <mergeCell ref="AE37:AH37"/>
    <mergeCell ref="X35:Z35"/>
    <mergeCell ref="X37:AA37"/>
    <mergeCell ref="X4:Z4"/>
    <mergeCell ref="X53:AA53"/>
    <mergeCell ref="V54:W54"/>
    <mergeCell ref="AE53:AH53"/>
    <mergeCell ref="AC54:AD54"/>
    <mergeCell ref="AE38:AH38"/>
    <mergeCell ref="AC39:AD39"/>
    <mergeCell ref="AE51:AH51"/>
    <mergeCell ref="AE52:AH52"/>
    <mergeCell ref="X52:AA52"/>
    <mergeCell ref="V39:W39"/>
    <mergeCell ref="X51:AA51"/>
  </mergeCells>
  <phoneticPr fontId="0" type="noConversion"/>
  <hyperlinks>
    <hyperlink ref="D1" r:id="rId1" xr:uid="{00000000-0004-0000-0200-000000000000}"/>
    <hyperlink ref="D2" r:id="rId2" location="maximum" xr:uid="{00000000-0004-0000-0200-00000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Huddy, Audra</cp:lastModifiedBy>
  <cp:revision/>
  <dcterms:created xsi:type="dcterms:W3CDTF">1997-01-24T19:36:53Z</dcterms:created>
  <dcterms:modified xsi:type="dcterms:W3CDTF">2018-11-26T17:20:35Z</dcterms:modified>
  <cp:category/>
  <cp:contentStatus/>
</cp:coreProperties>
</file>