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3"/>
  </bookViews>
  <sheets>
    <sheet name="navlog1" sheetId="1" r:id="rId1"/>
    <sheet name="navlog2" sheetId="2" r:id="rId2"/>
    <sheet name="navlog3" sheetId="3" r:id="rId3"/>
    <sheet name="navlog4" sheetId="4" r:id="rId4"/>
  </sheets>
  <definedNames>
    <definedName name="_xlnm.Print_Area" localSheetId="0">'navlog1'!$A$1:$J$58</definedName>
    <definedName name="_xlnm.Print_Area" localSheetId="1">'navlog2'!$A$1:$S$30</definedName>
    <definedName name="_xlnm.Print_Area" localSheetId="2">'navlog3'!$A$1:$AD$24</definedName>
    <definedName name="_xlnm.Print_Area" localSheetId="3">'navlog4'!$A$1:$Y$29</definedName>
  </definedNames>
  <calcPr fullCalcOnLoad="1"/>
</workbook>
</file>

<file path=xl/sharedStrings.xml><?xml version="1.0" encoding="utf-8"?>
<sst xmlns="http://schemas.openxmlformats.org/spreadsheetml/2006/main" count="243" uniqueCount="123">
  <si>
    <t>Heading</t>
  </si>
  <si>
    <t>Distance</t>
  </si>
  <si>
    <t>Speed</t>
  </si>
  <si>
    <t>Altitude</t>
  </si>
  <si>
    <t>Time</t>
  </si>
  <si>
    <t>Fuel</t>
  </si>
  <si>
    <t>APPROACH</t>
  </si>
  <si>
    <t>TOWER</t>
  </si>
  <si>
    <t>GROUND</t>
  </si>
  <si>
    <t>CL. DEL</t>
  </si>
  <si>
    <t>FSS</t>
  </si>
  <si>
    <t>VOR</t>
  </si>
  <si>
    <t>NDB</t>
  </si>
  <si>
    <t>LOC</t>
  </si>
  <si>
    <t>ATIS</t>
  </si>
  <si>
    <t>airport</t>
  </si>
  <si>
    <t>leg distance:</t>
  </si>
  <si>
    <t>leg time:</t>
  </si>
  <si>
    <t xml:space="preserve">  airport diagrams</t>
  </si>
  <si>
    <t>check point / nav aid</t>
  </si>
  <si>
    <t>time off :</t>
  </si>
  <si>
    <t>NAVIGATION LOG</t>
  </si>
  <si>
    <t>Aircraft Number:</t>
  </si>
  <si>
    <t>Destination Runway Layout:</t>
  </si>
  <si>
    <t>Notes:</t>
  </si>
  <si>
    <t>Check</t>
  </si>
  <si>
    <t>True Course</t>
  </si>
  <si>
    <t xml:space="preserve">        Wind</t>
  </si>
  <si>
    <t>CAS</t>
  </si>
  <si>
    <t>TC</t>
  </si>
  <si>
    <t>TH</t>
  </si>
  <si>
    <t>MH</t>
  </si>
  <si>
    <t>CH</t>
  </si>
  <si>
    <t>Dist</t>
  </si>
  <si>
    <t>GS</t>
  </si>
  <si>
    <t xml:space="preserve">    Time Off</t>
  </si>
  <si>
    <t>GPH</t>
  </si>
  <si>
    <t>Airport &amp; ATIS Advisories</t>
  </si>
  <si>
    <t>Points</t>
  </si>
  <si>
    <t>Ident</t>
  </si>
  <si>
    <t>Dir</t>
  </si>
  <si>
    <t>Vel.</t>
  </si>
  <si>
    <t>Leg</t>
  </si>
  <si>
    <t>Departure</t>
  </si>
  <si>
    <t>Destination</t>
  </si>
  <si>
    <t>(fixes)</t>
  </si>
  <si>
    <t>Freq.</t>
  </si>
  <si>
    <t>Route</t>
  </si>
  <si>
    <t xml:space="preserve">   Temp.</t>
  </si>
  <si>
    <t>TAS</t>
  </si>
  <si>
    <t>-L+R</t>
  </si>
  <si>
    <t>-E+W</t>
  </si>
  <si>
    <t>+/-</t>
  </si>
  <si>
    <t>Rem.</t>
  </si>
  <si>
    <t>Est.</t>
  </si>
  <si>
    <t>ETE</t>
  </si>
  <si>
    <t>ETA</t>
  </si>
  <si>
    <t>ATIS Code</t>
  </si>
  <si>
    <t>WCA</t>
  </si>
  <si>
    <t>Var</t>
  </si>
  <si>
    <t>Dev</t>
  </si>
  <si>
    <t>Act.</t>
  </si>
  <si>
    <t>ATE</t>
  </si>
  <si>
    <t>ATA</t>
  </si>
  <si>
    <t>Rem</t>
  </si>
  <si>
    <t>Ceiling/Vis</t>
  </si>
  <si>
    <t>Wind</t>
  </si>
  <si>
    <t>Altimeter</t>
  </si>
  <si>
    <t>Approach</t>
  </si>
  <si>
    <t>Runway</t>
  </si>
  <si>
    <t xml:space="preserve">          Time Check</t>
  </si>
  <si>
    <t>Airport Frequencies</t>
  </si>
  <si>
    <t xml:space="preserve">     Departure</t>
  </si>
  <si>
    <t xml:space="preserve">Destination     </t>
  </si>
  <si>
    <t>Grnd</t>
  </si>
  <si>
    <t>Apch</t>
  </si>
  <si>
    <t>Tower</t>
  </si>
  <si>
    <t>Dep.</t>
  </si>
  <si>
    <t>CTAF</t>
  </si>
  <si>
    <t>UNICOM</t>
  </si>
  <si>
    <t xml:space="preserve">      UNICOM</t>
  </si>
  <si>
    <t>Fld Elev</t>
  </si>
  <si>
    <t>Totals ----&gt;</t>
  </si>
  <si>
    <t>Block In</t>
  </si>
  <si>
    <t>Log Time</t>
  </si>
  <si>
    <t>Total Usable Fuel on Board ----&gt;</t>
  </si>
  <si>
    <t>Block Out</t>
  </si>
  <si>
    <t>FR:</t>
  </si>
  <si>
    <t>TO:</t>
  </si>
  <si>
    <t>Flight Log</t>
  </si>
  <si>
    <t>Leg :</t>
  </si>
  <si>
    <t>Route  Checkpoint</t>
  </si>
  <si>
    <t>Ground Speed Kts</t>
  </si>
  <si>
    <t>Time Dep.</t>
  </si>
  <si>
    <t>Dir./ Vel</t>
  </si>
  <si>
    <t>GPH _____ Used   Rem</t>
  </si>
  <si>
    <t>Field Elevation</t>
  </si>
  <si>
    <t>V</t>
  </si>
  <si>
    <t>Airport</t>
  </si>
  <si>
    <t>O</t>
  </si>
  <si>
    <t>R</t>
  </si>
  <si>
    <t>Atis</t>
  </si>
  <si>
    <t>Airport Runways</t>
  </si>
  <si>
    <t>Cl. Del.</t>
  </si>
  <si>
    <t>Ground</t>
  </si>
  <si>
    <t>Unicom</t>
  </si>
  <si>
    <t>Aircraft Number</t>
  </si>
  <si>
    <t>N</t>
  </si>
  <si>
    <t>Check Points</t>
  </si>
  <si>
    <t>NAV</t>
  </si>
  <si>
    <t>Time Off</t>
  </si>
  <si>
    <t>(Fixes)</t>
  </si>
  <si>
    <t>Data</t>
  </si>
  <si>
    <t>Course</t>
  </si>
  <si>
    <t>Ident.</t>
  </si>
  <si>
    <t>(Route)</t>
  </si>
  <si>
    <t>Temp</t>
  </si>
  <si>
    <t>Dev.</t>
  </si>
  <si>
    <t>Var.</t>
  </si>
  <si>
    <t>Ceil &amp; Vis</t>
  </si>
  <si>
    <t>Altimiter</t>
  </si>
  <si>
    <t>Elev.</t>
  </si>
  <si>
    <t>Totals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</si>
</sst>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/dd/yy"/>
    <numFmt numFmtId="174" formatCode=";;;"/>
    <numFmt numFmtId="175" formatCode="&quot;$&quot;#,##0.00;[Red]&quot;$&quot;#,##0.00"/>
    <numFmt numFmtId="176" formatCode="&quot;$&quot;#,##0.00"/>
    <numFmt numFmtId="177" formatCode="0.000"/>
    <numFmt numFmtId="178" formatCode="00000"/>
    <numFmt numFmtId="179" formatCode="000"/>
    <numFmt numFmtId="180" formatCode="0.0_);\(0.0\)"/>
  </numFmts>
  <fonts count="2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10"/>
      <name val="Andy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8"/>
      <color indexed="9"/>
      <name val="Arial"/>
      <family val="2"/>
    </font>
    <font>
      <sz val="12"/>
      <color indexed="9"/>
      <name val="Fajita ICG Mild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9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2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1" fillId="0" borderId="31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>
      <alignment horizontal="center"/>
    </xf>
    <xf numFmtId="0" fontId="9" fillId="0" borderId="31" xfId="0" applyFont="1" applyBorder="1" applyAlignment="1" applyProtection="1">
      <alignment horizontal="center"/>
      <protection locked="0"/>
    </xf>
    <xf numFmtId="179" fontId="8" fillId="0" borderId="36" xfId="0" applyNumberFormat="1" applyFont="1" applyBorder="1" applyAlignment="1" applyProtection="1">
      <alignment/>
      <protection locked="0"/>
    </xf>
    <xf numFmtId="179" fontId="8" fillId="0" borderId="14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79" fontId="12" fillId="0" borderId="14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72" fontId="12" fillId="0" borderId="14" xfId="0" applyNumberFormat="1" applyFont="1" applyFill="1" applyBorder="1" applyAlignment="1" applyProtection="1">
      <alignment horizontal="center"/>
      <protection/>
    </xf>
    <xf numFmtId="172" fontId="12" fillId="0" borderId="29" xfId="0" applyNumberFormat="1" applyFont="1" applyFill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172" fontId="12" fillId="0" borderId="31" xfId="0" applyNumberFormat="1" applyFont="1" applyFill="1" applyBorder="1" applyAlignment="1" applyProtection="1">
      <alignment horizontal="center"/>
      <protection/>
    </xf>
    <xf numFmtId="172" fontId="12" fillId="0" borderId="35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 locked="0"/>
    </xf>
    <xf numFmtId="0" fontId="4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right"/>
    </xf>
    <xf numFmtId="0" fontId="0" fillId="0" borderId="41" xfId="0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left"/>
      <protection locked="0"/>
    </xf>
    <xf numFmtId="0" fontId="11" fillId="0" borderId="41" xfId="0" applyFont="1" applyBorder="1" applyAlignment="1">
      <alignment horizontal="left"/>
    </xf>
    <xf numFmtId="0" fontId="11" fillId="0" borderId="43" xfId="0" applyFont="1" applyBorder="1" applyAlignment="1" applyProtection="1">
      <alignment horizontal="right"/>
      <protection locked="0"/>
    </xf>
    <xf numFmtId="0" fontId="0" fillId="0" borderId="42" xfId="0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1" xfId="0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11" fillId="0" borderId="43" xfId="0" applyFont="1" applyBorder="1" applyAlignment="1">
      <alignment horizontal="right"/>
    </xf>
    <xf numFmtId="0" fontId="13" fillId="0" borderId="41" xfId="0" applyFont="1" applyBorder="1" applyAlignment="1">
      <alignment horizontal="left"/>
    </xf>
    <xf numFmtId="0" fontId="13" fillId="0" borderId="43" xfId="0" applyFont="1" applyBorder="1" applyAlignment="1">
      <alignment horizontal="right"/>
    </xf>
    <xf numFmtId="0" fontId="14" fillId="0" borderId="45" xfId="0" applyFont="1" applyBorder="1" applyAlignment="1">
      <alignment horizontal="left"/>
    </xf>
    <xf numFmtId="0" fontId="14" fillId="0" borderId="46" xfId="0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33" xfId="0" applyFill="1" applyBorder="1" applyAlignment="1">
      <alignment horizontal="center"/>
    </xf>
    <xf numFmtId="172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72" fontId="11" fillId="0" borderId="33" xfId="0" applyNumberFormat="1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11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center"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0" borderId="14" xfId="0" applyBorder="1" applyAlignment="1">
      <alignment/>
    </xf>
    <xf numFmtId="0" fontId="17" fillId="0" borderId="0" xfId="0" applyFont="1" applyAlignment="1">
      <alignment/>
    </xf>
    <xf numFmtId="0" fontId="22" fillId="2" borderId="0" xfId="0" applyFont="1" applyFill="1" applyAlignment="1">
      <alignment horizontal="center"/>
    </xf>
    <xf numFmtId="0" fontId="18" fillId="2" borderId="14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1" fontId="1" fillId="0" borderId="51" xfId="19" applyFont="1" applyBorder="1" applyAlignment="1" applyProtection="1">
      <alignment horizontal="center"/>
      <protection hidden="1"/>
    </xf>
    <xf numFmtId="1" fontId="11" fillId="0" borderId="52" xfId="19" applyFont="1" applyBorder="1" applyAlignment="1">
      <alignment horizontal="left"/>
      <protection/>
    </xf>
    <xf numFmtId="1" fontId="0" fillId="0" borderId="53" xfId="19" applyBorder="1" applyAlignment="1" applyProtection="1">
      <alignment horizontal="left"/>
      <protection locked="0"/>
    </xf>
    <xf numFmtId="1" fontId="0" fillId="0" borderId="0" xfId="19">
      <alignment/>
      <protection/>
    </xf>
    <xf numFmtId="1" fontId="0" fillId="3" borderId="12" xfId="19" applyFill="1" applyBorder="1" applyAlignment="1">
      <alignment horizontal="center"/>
      <protection/>
    </xf>
    <xf numFmtId="1" fontId="0" fillId="3" borderId="12" xfId="19" applyFill="1" applyBorder="1">
      <alignment/>
      <protection/>
    </xf>
    <xf numFmtId="1" fontId="0" fillId="3" borderId="51" xfId="19" applyFill="1" applyBorder="1" applyAlignment="1">
      <alignment horizontal="center"/>
      <protection/>
    </xf>
    <xf numFmtId="1" fontId="18" fillId="2" borderId="0" xfId="19" applyFont="1" applyFill="1" applyBorder="1" applyAlignment="1">
      <alignment horizontal="center"/>
      <protection/>
    </xf>
    <xf numFmtId="0" fontId="3" fillId="4" borderId="54" xfId="0" applyFont="1" applyFill="1" applyBorder="1" applyAlignment="1">
      <alignment/>
    </xf>
    <xf numFmtId="0" fontId="3" fillId="4" borderId="55" xfId="0" applyFont="1" applyFill="1" applyBorder="1" applyAlignment="1">
      <alignment/>
    </xf>
    <xf numFmtId="1" fontId="0" fillId="3" borderId="56" xfId="19" applyFill="1" applyBorder="1" applyAlignment="1">
      <alignment horizontal="center"/>
      <protection/>
    </xf>
    <xf numFmtId="1" fontId="0" fillId="0" borderId="0" xfId="19" applyBorder="1" applyAlignment="1" applyProtection="1">
      <alignment horizontal="center"/>
      <protection locked="0"/>
    </xf>
    <xf numFmtId="172" fontId="0" fillId="0" borderId="0" xfId="19" applyNumberFormat="1" applyProtection="1">
      <alignment/>
      <protection locked="0"/>
    </xf>
    <xf numFmtId="1" fontId="0" fillId="3" borderId="56" xfId="19" applyFill="1" applyBorder="1">
      <alignment/>
      <protection/>
    </xf>
    <xf numFmtId="1" fontId="0" fillId="3" borderId="13" xfId="19" applyFill="1" applyBorder="1" applyAlignment="1">
      <alignment horizontal="center"/>
      <protection/>
    </xf>
    <xf numFmtId="1" fontId="0" fillId="3" borderId="13" xfId="19" applyFill="1" applyBorder="1">
      <alignment/>
      <protection/>
    </xf>
    <xf numFmtId="1" fontId="0" fillId="0" borderId="51" xfId="19" applyBorder="1" applyAlignment="1" applyProtection="1">
      <alignment horizontal="center"/>
      <protection locked="0"/>
    </xf>
    <xf numFmtId="172" fontId="0" fillId="0" borderId="51" xfId="19" applyNumberFormat="1" applyFill="1" applyBorder="1" applyAlignment="1" applyProtection="1">
      <alignment horizontal="center"/>
      <protection locked="0"/>
    </xf>
    <xf numFmtId="1" fontId="0" fillId="0" borderId="12" xfId="19" applyBorder="1" applyAlignment="1" applyProtection="1">
      <alignment horizontal="center"/>
      <protection locked="0"/>
    </xf>
    <xf numFmtId="172" fontId="0" fillId="3" borderId="0" xfId="19" applyNumberFormat="1" applyFill="1" applyAlignment="1">
      <alignment horizontal="center"/>
      <protection/>
    </xf>
    <xf numFmtId="1" fontId="0" fillId="2" borderId="57" xfId="19" applyFill="1" applyBorder="1" applyAlignment="1">
      <alignment horizontal="center"/>
      <protection/>
    </xf>
    <xf numFmtId="1" fontId="0" fillId="3" borderId="57" xfId="19" applyFont="1" applyFill="1" applyBorder="1" applyAlignment="1">
      <alignment horizontal="center"/>
      <protection/>
    </xf>
    <xf numFmtId="1" fontId="0" fillId="0" borderId="57" xfId="19" applyBorder="1" applyAlignment="1" applyProtection="1">
      <alignment horizontal="center"/>
      <protection locked="0"/>
    </xf>
    <xf numFmtId="1" fontId="0" fillId="3" borderId="57" xfId="19" applyFill="1" applyBorder="1" applyAlignment="1">
      <alignment horizontal="center"/>
      <protection/>
    </xf>
    <xf numFmtId="172" fontId="0" fillId="3" borderId="57" xfId="19" applyNumberFormat="1" applyFill="1" applyBorder="1" applyAlignment="1">
      <alignment horizontal="center"/>
      <protection/>
    </xf>
    <xf numFmtId="172" fontId="0" fillId="3" borderId="12" xfId="19" applyNumberFormat="1" applyFill="1" applyBorder="1" applyAlignment="1">
      <alignment horizontal="center"/>
      <protection/>
    </xf>
    <xf numFmtId="2" fontId="0" fillId="0" borderId="51" xfId="19" applyNumberFormat="1" applyBorder="1" applyAlignment="1" applyProtection="1">
      <alignment horizontal="center"/>
      <protection locked="0"/>
    </xf>
    <xf numFmtId="1" fontId="0" fillId="2" borderId="51" xfId="19" applyFill="1" applyBorder="1">
      <alignment/>
      <protection/>
    </xf>
    <xf numFmtId="172" fontId="0" fillId="3" borderId="51" xfId="19" applyNumberForma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3" fillId="4" borderId="52" xfId="0" applyFont="1" applyFill="1" applyBorder="1" applyAlignment="1">
      <alignment/>
    </xf>
    <xf numFmtId="0" fontId="3" fillId="4" borderId="53" xfId="0" applyFont="1" applyFill="1" applyBorder="1" applyAlignment="1">
      <alignment/>
    </xf>
    <xf numFmtId="179" fontId="12" fillId="0" borderId="10" xfId="0" applyNumberFormat="1" applyFont="1" applyFill="1" applyBorder="1" applyAlignment="1" applyProtection="1">
      <alignment horizontal="center" vertical="center"/>
      <protection/>
    </xf>
    <xf numFmtId="179" fontId="12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5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8" fillId="0" borderId="61" xfId="0" applyFont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67" xfId="0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9" fillId="0" borderId="70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7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38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11" fillId="0" borderId="74" xfId="0" applyFont="1" applyFill="1" applyBorder="1" applyAlignment="1">
      <alignment horizontal="right"/>
    </xf>
    <xf numFmtId="0" fontId="11" fillId="0" borderId="75" xfId="0" applyFont="1" applyFill="1" applyBorder="1" applyAlignment="1">
      <alignment horizontal="right"/>
    </xf>
    <xf numFmtId="0" fontId="11" fillId="0" borderId="76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23" fillId="0" borderId="2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4" xfId="0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23" fillId="0" borderId="7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9" xfId="0" applyFont="1" applyBorder="1" applyAlignment="1">
      <alignment vertical="top"/>
    </xf>
    <xf numFmtId="0" fontId="21" fillId="2" borderId="41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0" fillId="0" borderId="19" xfId="0" applyFont="1" applyBorder="1" applyAlignment="1">
      <alignment horizontal="center" wrapText="1" shrinkToFit="1"/>
    </xf>
    <xf numFmtId="0" fontId="20" fillId="0" borderId="43" xfId="0" applyFont="1" applyBorder="1" applyAlignment="1">
      <alignment horizontal="center" wrapText="1" shrinkToFit="1"/>
    </xf>
    <xf numFmtId="0" fontId="0" fillId="0" borderId="41" xfId="0" applyBorder="1" applyAlignment="1">
      <alignment/>
    </xf>
    <xf numFmtId="0" fontId="18" fillId="2" borderId="14" xfId="0" applyFont="1" applyFill="1" applyBorder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6" fillId="2" borderId="15" xfId="0" applyFont="1" applyFill="1" applyBorder="1" applyAlignment="1">
      <alignment wrapText="1"/>
    </xf>
    <xf numFmtId="0" fontId="16" fillId="2" borderId="17" xfId="0" applyFont="1" applyFill="1" applyBorder="1" applyAlignment="1">
      <alignment wrapText="1"/>
    </xf>
    <xf numFmtId="0" fontId="16" fillId="2" borderId="19" xfId="0" applyFont="1" applyFill="1" applyBorder="1" applyAlignment="1">
      <alignment wrapText="1"/>
    </xf>
    <xf numFmtId="0" fontId="16" fillId="2" borderId="43" xfId="0" applyFont="1" applyFill="1" applyBorder="1" applyAlignment="1">
      <alignment wrapText="1"/>
    </xf>
    <xf numFmtId="0" fontId="17" fillId="0" borderId="71" xfId="0" applyFont="1" applyBorder="1" applyAlignment="1">
      <alignment textRotation="45" wrapText="1"/>
    </xf>
    <xf numFmtId="0" fontId="17" fillId="0" borderId="0" xfId="0" applyFont="1" applyAlignment="1">
      <alignment textRotation="45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1" fontId="0" fillId="0" borderId="12" xfId="19" applyBorder="1" applyAlignment="1" applyProtection="1">
      <alignment horizontal="center" vertical="center"/>
      <protection locked="0"/>
    </xf>
    <xf numFmtId="1" fontId="0" fillId="0" borderId="13" xfId="19" applyBorder="1" applyAlignment="1" applyProtection="1">
      <alignment horizontal="center" vertical="center"/>
      <protection locked="0"/>
    </xf>
    <xf numFmtId="1" fontId="0" fillId="0" borderId="12" xfId="19" applyBorder="1" applyAlignment="1" applyProtection="1">
      <alignment horizontal="center" vertical="center" wrapText="1"/>
      <protection locked="0"/>
    </xf>
    <xf numFmtId="1" fontId="0" fillId="0" borderId="13" xfId="19" applyBorder="1" applyAlignment="1" applyProtection="1">
      <alignment horizontal="center" vertical="center" wrapText="1"/>
      <protection locked="0"/>
    </xf>
    <xf numFmtId="1" fontId="0" fillId="3" borderId="52" xfId="19" applyFill="1" applyBorder="1" applyAlignment="1">
      <alignment horizontal="center"/>
      <protection/>
    </xf>
    <xf numFmtId="1" fontId="0" fillId="3" borderId="78" xfId="19" applyFill="1" applyBorder="1" applyAlignment="1">
      <alignment horizontal="center"/>
      <protection/>
    </xf>
    <xf numFmtId="1" fontId="0" fillId="3" borderId="53" xfId="19" applyFill="1" applyBorder="1" applyAlignment="1">
      <alignment horizontal="center"/>
      <protection/>
    </xf>
    <xf numFmtId="1" fontId="0" fillId="3" borderId="52" xfId="19" applyFill="1" applyBorder="1" applyAlignment="1">
      <alignment horizontal="right"/>
      <protection/>
    </xf>
    <xf numFmtId="1" fontId="0" fillId="3" borderId="78" xfId="19" applyFill="1" applyBorder="1" applyAlignment="1">
      <alignment horizontal="right"/>
      <protection/>
    </xf>
    <xf numFmtId="1" fontId="0" fillId="3" borderId="53" xfId="19" applyFill="1" applyBorder="1" applyAlignment="1">
      <alignment horizontal="right"/>
      <protection/>
    </xf>
    <xf numFmtId="1" fontId="18" fillId="2" borderId="52" xfId="19" applyFont="1" applyFill="1" applyBorder="1" applyAlignment="1">
      <alignment horizontal="center"/>
      <protection/>
    </xf>
    <xf numFmtId="1" fontId="18" fillId="2" borderId="78" xfId="19" applyFont="1" applyFill="1" applyBorder="1" applyAlignment="1">
      <alignment horizontal="center"/>
      <protection/>
    </xf>
    <xf numFmtId="1" fontId="18" fillId="2" borderId="53" xfId="19" applyFont="1" applyFill="1" applyBorder="1" applyAlignment="1">
      <alignment horizontal="center"/>
      <protection/>
    </xf>
    <xf numFmtId="1" fontId="0" fillId="2" borderId="7" xfId="19" applyFill="1" applyBorder="1" applyAlignment="1">
      <alignment horizontal="center"/>
      <protection/>
    </xf>
    <xf numFmtId="1" fontId="0" fillId="2" borderId="9" xfId="19" applyFill="1" applyBorder="1" applyAlignment="1">
      <alignment horizontal="center"/>
      <protection/>
    </xf>
    <xf numFmtId="1" fontId="18" fillId="2" borderId="2" xfId="19" applyFont="1" applyFill="1" applyBorder="1" applyAlignment="1">
      <alignment horizontal="center"/>
      <protection/>
    </xf>
    <xf numFmtId="1" fontId="18" fillId="2" borderId="3" xfId="19" applyFont="1" applyFill="1" applyBorder="1" applyAlignment="1">
      <alignment horizontal="center"/>
      <protection/>
    </xf>
    <xf numFmtId="1" fontId="18" fillId="2" borderId="4" xfId="19" applyFont="1" applyFill="1" applyBorder="1" applyAlignment="1">
      <alignment horizontal="center"/>
      <protection/>
    </xf>
    <xf numFmtId="1" fontId="0" fillId="3" borderId="2" xfId="19" applyFill="1" applyBorder="1" applyAlignment="1">
      <alignment horizontal="center"/>
      <protection/>
    </xf>
    <xf numFmtId="1" fontId="0" fillId="3" borderId="4" xfId="19" applyFill="1" applyBorder="1" applyAlignment="1">
      <alignment horizontal="center"/>
      <protection/>
    </xf>
    <xf numFmtId="1" fontId="0" fillId="3" borderId="7" xfId="19" applyFill="1" applyBorder="1" applyAlignment="1">
      <alignment horizontal="center"/>
      <protection/>
    </xf>
    <xf numFmtId="1" fontId="0" fillId="3" borderId="9" xfId="19" applyFill="1" applyBorder="1" applyAlignment="1">
      <alignment horizontal="center"/>
      <protection/>
    </xf>
    <xf numFmtId="1" fontId="0" fillId="0" borderId="52" xfId="19" applyBorder="1" applyAlignment="1" applyProtection="1">
      <alignment horizontal="center"/>
      <protection locked="0"/>
    </xf>
    <xf numFmtId="1" fontId="0" fillId="0" borderId="53" xfId="19" applyBorder="1" applyAlignment="1" applyProtection="1">
      <alignment horizontal="center"/>
      <protection locked="0"/>
    </xf>
    <xf numFmtId="1" fontId="0" fillId="0" borderId="52" xfId="19" applyFill="1" applyBorder="1" applyAlignment="1" applyProtection="1">
      <alignment horizontal="center"/>
      <protection locked="0"/>
    </xf>
    <xf numFmtId="1" fontId="0" fillId="0" borderId="53" xfId="19" applyFill="1" applyBorder="1" applyAlignment="1" applyProtection="1">
      <alignment horizontal="center"/>
      <protection locked="0"/>
    </xf>
    <xf numFmtId="1" fontId="0" fillId="0" borderId="2" xfId="19" applyBorder="1" applyAlignment="1" applyProtection="1">
      <alignment horizontal="center"/>
      <protection locked="0"/>
    </xf>
    <xf numFmtId="1" fontId="0" fillId="0" borderId="4" xfId="19" applyBorder="1" applyAlignment="1" applyProtection="1">
      <alignment horizontal="center"/>
      <protection locked="0"/>
    </xf>
    <xf numFmtId="2" fontId="0" fillId="0" borderId="79" xfId="19" applyNumberFormat="1" applyBorder="1" applyAlignment="1" applyProtection="1">
      <alignment horizontal="center"/>
      <protection locked="0"/>
    </xf>
    <xf numFmtId="2" fontId="0" fillId="0" borderId="80" xfId="19" applyNumberFormat="1" applyBorder="1" applyAlignment="1" applyProtection="1">
      <alignment horizontal="center"/>
      <protection locked="0"/>
    </xf>
    <xf numFmtId="1" fontId="0" fillId="0" borderId="79" xfId="19" applyBorder="1" applyAlignment="1" applyProtection="1">
      <alignment horizontal="center"/>
      <protection locked="0"/>
    </xf>
    <xf numFmtId="1" fontId="0" fillId="0" borderId="80" xfId="19" applyBorder="1" applyAlignment="1" applyProtection="1">
      <alignment horizontal="center"/>
      <protection locked="0"/>
    </xf>
    <xf numFmtId="1" fontId="0" fillId="0" borderId="2" xfId="19" applyBorder="1" applyAlignment="1" applyProtection="1">
      <alignment horizontal="center" vertical="center" wrapText="1"/>
      <protection locked="0"/>
    </xf>
    <xf numFmtId="1" fontId="0" fillId="0" borderId="4" xfId="19" applyBorder="1" applyAlignment="1" applyProtection="1">
      <alignment horizontal="center" vertical="center" wrapText="1"/>
      <protection locked="0"/>
    </xf>
    <xf numFmtId="1" fontId="0" fillId="0" borderId="7" xfId="19" applyBorder="1" applyAlignment="1" applyProtection="1">
      <alignment horizontal="center" vertical="center" wrapText="1"/>
      <protection locked="0"/>
    </xf>
    <xf numFmtId="1" fontId="0" fillId="0" borderId="9" xfId="19" applyBorder="1" applyAlignment="1" applyProtection="1">
      <alignment horizontal="center" vertical="center" wrapText="1"/>
      <protection locked="0"/>
    </xf>
    <xf numFmtId="1" fontId="11" fillId="0" borderId="52" xfId="19" applyFont="1" applyBorder="1" applyAlignment="1">
      <alignment horizontal="center"/>
      <protection/>
    </xf>
    <xf numFmtId="1" fontId="11" fillId="0" borderId="78" xfId="19" applyFont="1" applyBorder="1" applyAlignment="1">
      <alignment horizontal="center"/>
      <protection/>
    </xf>
    <xf numFmtId="1" fontId="0" fillId="3" borderId="5" xfId="19" applyFill="1" applyBorder="1" applyAlignment="1">
      <alignment horizontal="center"/>
      <protection/>
    </xf>
    <xf numFmtId="1" fontId="0" fillId="3" borderId="6" xfId="19" applyFill="1" applyBorder="1" applyAlignment="1">
      <alignment horizontal="center"/>
      <protection/>
    </xf>
    <xf numFmtId="172" fontId="0" fillId="0" borderId="2" xfId="19" applyNumberFormat="1" applyBorder="1" applyAlignment="1" applyProtection="1">
      <alignment horizontal="center"/>
      <protection locked="0"/>
    </xf>
    <xf numFmtId="172" fontId="0" fillId="0" borderId="4" xfId="19" applyNumberFormat="1" applyBorder="1" applyAlignment="1" applyProtection="1">
      <alignment horizontal="center"/>
      <protection locked="0"/>
    </xf>
    <xf numFmtId="1" fontId="0" fillId="3" borderId="52" xfId="19" applyFont="1" applyFill="1" applyBorder="1" applyAlignment="1">
      <alignment horizontal="center"/>
      <protection/>
    </xf>
    <xf numFmtId="1" fontId="0" fillId="3" borderId="53" xfId="19" applyFont="1" applyFill="1" applyBorder="1" applyAlignment="1">
      <alignment horizontal="center"/>
      <protection/>
    </xf>
    <xf numFmtId="1" fontId="0" fillId="0" borderId="78" xfId="19" applyBorder="1" applyAlignment="1" applyProtection="1">
      <alignment horizontal="center"/>
      <protection locked="0"/>
    </xf>
    <xf numFmtId="2" fontId="0" fillId="0" borderId="52" xfId="19" applyNumberFormat="1" applyBorder="1" applyAlignment="1" applyProtection="1">
      <alignment horizontal="center"/>
      <protection locked="0"/>
    </xf>
    <xf numFmtId="2" fontId="0" fillId="0" borderId="53" xfId="19" applyNumberFormat="1" applyBorder="1" applyAlignment="1" applyProtection="1">
      <alignment horizontal="center"/>
      <protection locked="0"/>
    </xf>
    <xf numFmtId="172" fontId="0" fillId="0" borderId="52" xfId="19" applyNumberFormat="1" applyBorder="1" applyAlignment="1" applyProtection="1">
      <alignment horizontal="center"/>
      <protection locked="0"/>
    </xf>
    <xf numFmtId="172" fontId="0" fillId="0" borderId="53" xfId="19" applyNumberFormat="1" applyBorder="1" applyAlignment="1" applyProtection="1">
      <alignment horizontal="center"/>
      <protection locked="0"/>
    </xf>
    <xf numFmtId="1" fontId="0" fillId="0" borderId="78" xfId="19" applyBorder="1" applyAlignment="1" applyProtection="1">
      <alignment horizontal="left"/>
      <protection locked="0"/>
    </xf>
    <xf numFmtId="1" fontId="0" fillId="0" borderId="53" xfId="19" applyBorder="1" applyAlignment="1" applyProtection="1">
      <alignment horizontal="left"/>
      <protection locked="0"/>
    </xf>
    <xf numFmtId="1" fontId="0" fillId="0" borderId="52" xfId="19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fr1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48</xdr:row>
      <xdr:rowOff>85725</xdr:rowOff>
    </xdr:from>
    <xdr:to>
      <xdr:col>0</xdr:col>
      <xdr:colOff>1457325</xdr:colOff>
      <xdr:row>52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305800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47</xdr:row>
      <xdr:rowOff>76200</xdr:rowOff>
    </xdr:from>
    <xdr:to>
      <xdr:col>9</xdr:col>
      <xdr:colOff>723900</xdr:colOff>
      <xdr:row>54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8134350"/>
          <a:ext cx="1543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18</xdr:row>
      <xdr:rowOff>9525</xdr:rowOff>
    </xdr:from>
    <xdr:to>
      <xdr:col>17</xdr:col>
      <xdr:colOff>333375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648575" y="4229100"/>
          <a:ext cx="0" cy="2371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20</xdr:row>
      <xdr:rowOff>0</xdr:rowOff>
    </xdr:from>
    <xdr:to>
      <xdr:col>16</xdr:col>
      <xdr:colOff>409575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077075" y="4695825"/>
          <a:ext cx="0" cy="1905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9525</xdr:rowOff>
    </xdr:from>
    <xdr:to>
      <xdr:col>2</xdr:col>
      <xdr:colOff>104775</xdr:colOff>
      <xdr:row>14</xdr:row>
      <xdr:rowOff>9525</xdr:rowOff>
    </xdr:to>
    <xdr:sp>
      <xdr:nvSpPr>
        <xdr:cNvPr id="3" name="Drawing 7"/>
        <xdr:cNvSpPr>
          <a:spLocks/>
        </xdr:cNvSpPr>
      </xdr:nvSpPr>
      <xdr:spPr>
        <a:xfrm>
          <a:off x="1019175" y="2800350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104775</xdr:colOff>
      <xdr:row>16</xdr:row>
      <xdr:rowOff>0</xdr:rowOff>
    </xdr:to>
    <xdr:sp>
      <xdr:nvSpPr>
        <xdr:cNvPr id="4" name="Drawing 8"/>
        <xdr:cNvSpPr>
          <a:spLocks/>
        </xdr:cNvSpPr>
      </xdr:nvSpPr>
      <xdr:spPr>
        <a:xfrm>
          <a:off x="1019175" y="326707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104775</xdr:colOff>
      <xdr:row>18</xdr:row>
      <xdr:rowOff>0</xdr:rowOff>
    </xdr:to>
    <xdr:sp>
      <xdr:nvSpPr>
        <xdr:cNvPr id="5" name="Drawing 9"/>
        <xdr:cNvSpPr>
          <a:spLocks/>
        </xdr:cNvSpPr>
      </xdr:nvSpPr>
      <xdr:spPr>
        <a:xfrm>
          <a:off x="1019175" y="374332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104775</xdr:colOff>
      <xdr:row>20</xdr:row>
      <xdr:rowOff>0</xdr:rowOff>
    </xdr:to>
    <xdr:sp>
      <xdr:nvSpPr>
        <xdr:cNvPr id="6" name="Drawing 10"/>
        <xdr:cNvSpPr>
          <a:spLocks/>
        </xdr:cNvSpPr>
      </xdr:nvSpPr>
      <xdr:spPr>
        <a:xfrm>
          <a:off x="1019175" y="421957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104775</xdr:colOff>
      <xdr:row>22</xdr:row>
      <xdr:rowOff>0</xdr:rowOff>
    </xdr:to>
    <xdr:sp>
      <xdr:nvSpPr>
        <xdr:cNvPr id="7" name="Drawing 11"/>
        <xdr:cNvSpPr>
          <a:spLocks/>
        </xdr:cNvSpPr>
      </xdr:nvSpPr>
      <xdr:spPr>
        <a:xfrm>
          <a:off x="1019175" y="469582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104775</xdr:colOff>
      <xdr:row>24</xdr:row>
      <xdr:rowOff>0</xdr:rowOff>
    </xdr:to>
    <xdr:sp>
      <xdr:nvSpPr>
        <xdr:cNvPr id="8" name="Drawing 12"/>
        <xdr:cNvSpPr>
          <a:spLocks/>
        </xdr:cNvSpPr>
      </xdr:nvSpPr>
      <xdr:spPr>
        <a:xfrm>
          <a:off x="1019175" y="517207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26</xdr:row>
      <xdr:rowOff>0</xdr:rowOff>
    </xdr:to>
    <xdr:sp>
      <xdr:nvSpPr>
        <xdr:cNvPr id="9" name="Drawing 13"/>
        <xdr:cNvSpPr>
          <a:spLocks/>
        </xdr:cNvSpPr>
      </xdr:nvSpPr>
      <xdr:spPr>
        <a:xfrm>
          <a:off x="1019175" y="564832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28</xdr:row>
      <xdr:rowOff>0</xdr:rowOff>
    </xdr:to>
    <xdr:sp>
      <xdr:nvSpPr>
        <xdr:cNvPr id="10" name="Drawing 14"/>
        <xdr:cNvSpPr>
          <a:spLocks/>
        </xdr:cNvSpPr>
      </xdr:nvSpPr>
      <xdr:spPr>
        <a:xfrm>
          <a:off x="1019175" y="6124575"/>
          <a:ext cx="104775" cy="47625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8192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N45" sqref="N45"/>
    </sheetView>
  </sheetViews>
  <sheetFormatPr defaultColWidth="9.140625" defaultRowHeight="12.75"/>
  <cols>
    <col min="1" max="1" width="22.7109375" style="0" customWidth="1"/>
    <col min="8" max="8" width="2.8515625" style="0" customWidth="1"/>
    <col min="9" max="9" width="11.00390625" style="0" customWidth="1"/>
    <col min="10" max="10" width="12.00390625" style="0" customWidth="1"/>
  </cols>
  <sheetData>
    <row r="1" spans="1:9" ht="13.5" thickBot="1">
      <c r="A1" t="s">
        <v>19</v>
      </c>
      <c r="B1" t="s">
        <v>20</v>
      </c>
      <c r="I1" s="13" t="s">
        <v>15</v>
      </c>
    </row>
    <row r="2" spans="1:9" ht="13.5" customHeight="1">
      <c r="A2" s="152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I2" s="17"/>
    </row>
    <row r="3" spans="1:9" ht="13.5" customHeight="1" thickBot="1">
      <c r="A3" s="153"/>
      <c r="B3" s="152"/>
      <c r="C3" s="152"/>
      <c r="D3" s="152"/>
      <c r="E3" s="152"/>
      <c r="F3" s="152"/>
      <c r="G3" s="152"/>
      <c r="I3" s="18"/>
    </row>
    <row r="4" spans="1:9" ht="13.5" customHeight="1">
      <c r="A4" s="152"/>
      <c r="B4" s="153"/>
      <c r="C4" s="153"/>
      <c r="D4" s="153"/>
      <c r="E4" s="153"/>
      <c r="F4" s="153"/>
      <c r="G4" s="153"/>
      <c r="I4" s="16"/>
    </row>
    <row r="5" spans="1:10" ht="13.5" customHeight="1">
      <c r="A5" s="153"/>
      <c r="B5" s="152"/>
      <c r="C5" s="152"/>
      <c r="D5" s="152"/>
      <c r="E5" s="152"/>
      <c r="F5" s="152"/>
      <c r="G5" s="152"/>
      <c r="I5" s="4"/>
      <c r="J5" s="14" t="s">
        <v>14</v>
      </c>
    </row>
    <row r="6" spans="1:9" ht="13.5" customHeight="1">
      <c r="A6" s="151"/>
      <c r="B6" s="153"/>
      <c r="C6" s="153"/>
      <c r="D6" s="153"/>
      <c r="E6" s="153"/>
      <c r="F6" s="153"/>
      <c r="G6" s="153"/>
      <c r="I6" s="15"/>
    </row>
    <row r="7" spans="1:10" ht="13.5" customHeight="1">
      <c r="A7" s="151"/>
      <c r="B7" s="152"/>
      <c r="C7" s="152"/>
      <c r="D7" s="152"/>
      <c r="E7" s="152"/>
      <c r="F7" s="152"/>
      <c r="G7" s="152"/>
      <c r="I7" s="4"/>
      <c r="J7" s="14" t="s">
        <v>6</v>
      </c>
    </row>
    <row r="8" spans="1:9" ht="13.5" customHeight="1">
      <c r="A8" s="151"/>
      <c r="B8" s="153"/>
      <c r="C8" s="153"/>
      <c r="D8" s="153"/>
      <c r="E8" s="153"/>
      <c r="F8" s="153"/>
      <c r="G8" s="153"/>
      <c r="I8" s="15"/>
    </row>
    <row r="9" spans="1:10" ht="13.5" customHeight="1">
      <c r="A9" s="151"/>
      <c r="B9" s="152"/>
      <c r="C9" s="152"/>
      <c r="D9" s="152"/>
      <c r="E9" s="152"/>
      <c r="F9" s="152"/>
      <c r="G9" s="152"/>
      <c r="I9" s="4"/>
      <c r="J9" s="14" t="s">
        <v>7</v>
      </c>
    </row>
    <row r="10" spans="1:9" ht="13.5" customHeight="1">
      <c r="A10" s="151"/>
      <c r="B10" s="153"/>
      <c r="C10" s="153"/>
      <c r="D10" s="153"/>
      <c r="E10" s="153"/>
      <c r="F10" s="153"/>
      <c r="G10" s="153"/>
      <c r="I10" s="15"/>
    </row>
    <row r="11" spans="1:10" ht="13.5" customHeight="1">
      <c r="A11" s="151"/>
      <c r="B11" s="152"/>
      <c r="C11" s="152"/>
      <c r="D11" s="152"/>
      <c r="E11" s="152"/>
      <c r="F11" s="152"/>
      <c r="G11" s="152"/>
      <c r="I11" s="4"/>
      <c r="J11" s="14" t="s">
        <v>8</v>
      </c>
    </row>
    <row r="12" spans="1:9" ht="13.5" customHeight="1">
      <c r="A12" s="151"/>
      <c r="B12" s="153"/>
      <c r="C12" s="153"/>
      <c r="D12" s="153"/>
      <c r="E12" s="153"/>
      <c r="F12" s="153"/>
      <c r="G12" s="153"/>
      <c r="I12" s="15"/>
    </row>
    <row r="13" spans="1:10" ht="13.5" customHeight="1">
      <c r="A13" s="151"/>
      <c r="B13" s="152"/>
      <c r="C13" s="152"/>
      <c r="D13" s="152"/>
      <c r="E13" s="152"/>
      <c r="F13" s="152"/>
      <c r="G13" s="152"/>
      <c r="I13" s="4"/>
      <c r="J13" s="14" t="s">
        <v>9</v>
      </c>
    </row>
    <row r="14" spans="1:9" ht="13.5" customHeight="1">
      <c r="A14" s="151"/>
      <c r="B14" s="153"/>
      <c r="C14" s="153"/>
      <c r="D14" s="153"/>
      <c r="E14" s="153"/>
      <c r="F14" s="153"/>
      <c r="G14" s="153"/>
      <c r="I14" s="15"/>
    </row>
    <row r="15" spans="1:10" ht="13.5" customHeight="1">
      <c r="A15" s="151"/>
      <c r="B15" s="152"/>
      <c r="C15" s="152"/>
      <c r="D15" s="152"/>
      <c r="E15" s="152"/>
      <c r="F15" s="152"/>
      <c r="G15" s="152"/>
      <c r="I15" s="4"/>
      <c r="J15" s="14" t="s">
        <v>10</v>
      </c>
    </row>
    <row r="16" spans="1:10" ht="13.5" customHeight="1">
      <c r="A16" s="151"/>
      <c r="B16" s="153"/>
      <c r="C16" s="153"/>
      <c r="D16" s="153"/>
      <c r="E16" s="153"/>
      <c r="F16" s="153"/>
      <c r="G16" s="153"/>
      <c r="I16" s="15"/>
      <c r="J16" s="14"/>
    </row>
    <row r="17" spans="1:10" ht="13.5" customHeight="1">
      <c r="A17" s="151"/>
      <c r="B17" s="152"/>
      <c r="C17" s="152"/>
      <c r="D17" s="152"/>
      <c r="E17" s="152"/>
      <c r="F17" s="152"/>
      <c r="G17" s="152"/>
      <c r="I17" s="4"/>
      <c r="J17" s="14" t="s">
        <v>11</v>
      </c>
    </row>
    <row r="18" spans="1:9" ht="13.5" customHeight="1">
      <c r="A18" s="151"/>
      <c r="B18" s="153"/>
      <c r="C18" s="153"/>
      <c r="D18" s="153"/>
      <c r="E18" s="153"/>
      <c r="F18" s="153"/>
      <c r="G18" s="153"/>
      <c r="I18" s="15"/>
    </row>
    <row r="19" spans="1:10" ht="13.5" customHeight="1">
      <c r="A19" s="151"/>
      <c r="B19" s="152"/>
      <c r="C19" s="152"/>
      <c r="D19" s="152"/>
      <c r="E19" s="152"/>
      <c r="F19" s="152"/>
      <c r="G19" s="152"/>
      <c r="I19" s="4"/>
      <c r="J19" s="14" t="s">
        <v>12</v>
      </c>
    </row>
    <row r="20" spans="1:9" ht="13.5" customHeight="1">
      <c r="A20" s="151"/>
      <c r="B20" s="153"/>
      <c r="C20" s="153"/>
      <c r="D20" s="153"/>
      <c r="E20" s="153"/>
      <c r="F20" s="153"/>
      <c r="G20" s="153"/>
      <c r="I20" s="15"/>
    </row>
    <row r="21" spans="1:10" ht="13.5" customHeight="1">
      <c r="A21" s="152"/>
      <c r="B21" s="151"/>
      <c r="C21" s="151"/>
      <c r="D21" s="151"/>
      <c r="E21" s="151"/>
      <c r="F21" s="151"/>
      <c r="G21" s="151"/>
      <c r="I21" s="4"/>
      <c r="J21" s="14" t="s">
        <v>13</v>
      </c>
    </row>
    <row r="22" spans="1:7" ht="13.5" customHeight="1" thickBot="1">
      <c r="A22" s="152"/>
      <c r="B22" s="154"/>
      <c r="C22" s="152"/>
      <c r="D22" s="152"/>
      <c r="E22" s="152"/>
      <c r="F22" s="152"/>
      <c r="G22" s="151"/>
    </row>
    <row r="23" spans="1:8" ht="13.5" customHeight="1" thickBot="1">
      <c r="A23" s="153"/>
      <c r="B23" s="1"/>
      <c r="C23" s="130" t="s">
        <v>16</v>
      </c>
      <c r="D23" s="131"/>
      <c r="E23" s="130" t="s">
        <v>17</v>
      </c>
      <c r="F23" s="131"/>
      <c r="G23" s="1"/>
      <c r="H23" s="2"/>
    </row>
    <row r="24" spans="1:9" ht="13.5" customHeight="1" thickBot="1">
      <c r="A24" s="1"/>
      <c r="B24" s="1"/>
      <c r="C24" s="19"/>
      <c r="D24" s="19"/>
      <c r="E24" s="19"/>
      <c r="F24" s="19"/>
      <c r="G24" s="1"/>
      <c r="H24" s="2"/>
      <c r="I24" s="13" t="s">
        <v>15</v>
      </c>
    </row>
    <row r="25" spans="1:9" ht="13.5" customHeight="1">
      <c r="A25" s="152"/>
      <c r="B25" s="20" t="s">
        <v>0</v>
      </c>
      <c r="C25" s="20" t="s">
        <v>1</v>
      </c>
      <c r="D25" s="20" t="s">
        <v>2</v>
      </c>
      <c r="E25" s="20" t="s">
        <v>3</v>
      </c>
      <c r="F25" s="20" t="s">
        <v>4</v>
      </c>
      <c r="G25" s="20" t="s">
        <v>5</v>
      </c>
      <c r="H25" s="2"/>
      <c r="I25" s="17"/>
    </row>
    <row r="26" spans="1:9" ht="13.5" customHeight="1" thickBot="1">
      <c r="A26" s="153"/>
      <c r="B26" s="154"/>
      <c r="C26" s="151"/>
      <c r="D26" s="151"/>
      <c r="E26" s="151"/>
      <c r="F26" s="151"/>
      <c r="G26" s="151"/>
      <c r="I26" s="18"/>
    </row>
    <row r="27" spans="1:9" ht="13.5" customHeight="1">
      <c r="A27" s="153"/>
      <c r="B27" s="151"/>
      <c r="C27" s="151"/>
      <c r="D27" s="151"/>
      <c r="E27" s="151"/>
      <c r="F27" s="151"/>
      <c r="G27" s="151"/>
      <c r="I27" s="16"/>
    </row>
    <row r="28" spans="1:10" ht="13.5" customHeight="1">
      <c r="A28" s="151"/>
      <c r="B28" s="152"/>
      <c r="C28" s="152"/>
      <c r="D28" s="152"/>
      <c r="E28" s="152"/>
      <c r="F28" s="152"/>
      <c r="G28" s="152"/>
      <c r="I28" s="4"/>
      <c r="J28" s="14" t="s">
        <v>14</v>
      </c>
    </row>
    <row r="29" spans="1:9" ht="13.5" customHeight="1">
      <c r="A29" s="151"/>
      <c r="B29" s="153"/>
      <c r="C29" s="153"/>
      <c r="D29" s="153"/>
      <c r="E29" s="153"/>
      <c r="F29" s="153"/>
      <c r="G29" s="153"/>
      <c r="I29" s="15"/>
    </row>
    <row r="30" spans="1:10" ht="13.5" customHeight="1">
      <c r="A30" s="151"/>
      <c r="B30" s="152"/>
      <c r="C30" s="152"/>
      <c r="D30" s="152"/>
      <c r="E30" s="152"/>
      <c r="F30" s="152"/>
      <c r="G30" s="152"/>
      <c r="I30" s="4"/>
      <c r="J30" s="14" t="s">
        <v>6</v>
      </c>
    </row>
    <row r="31" spans="1:9" ht="13.5" customHeight="1">
      <c r="A31" s="151"/>
      <c r="B31" s="153"/>
      <c r="C31" s="153"/>
      <c r="D31" s="153"/>
      <c r="E31" s="153"/>
      <c r="F31" s="153"/>
      <c r="G31" s="153"/>
      <c r="I31" s="15"/>
    </row>
    <row r="32" spans="1:10" ht="13.5" customHeight="1">
      <c r="A32" s="151"/>
      <c r="B32" s="152"/>
      <c r="C32" s="152"/>
      <c r="D32" s="152"/>
      <c r="E32" s="152"/>
      <c r="F32" s="152"/>
      <c r="G32" s="152"/>
      <c r="I32" s="4"/>
      <c r="J32" s="14" t="s">
        <v>7</v>
      </c>
    </row>
    <row r="33" spans="1:9" ht="13.5" customHeight="1">
      <c r="A33" s="151"/>
      <c r="B33" s="153"/>
      <c r="C33" s="153"/>
      <c r="D33" s="153"/>
      <c r="E33" s="153"/>
      <c r="F33" s="153"/>
      <c r="G33" s="153"/>
      <c r="I33" s="15"/>
    </row>
    <row r="34" spans="1:10" ht="13.5" customHeight="1">
      <c r="A34" s="151"/>
      <c r="B34" s="152"/>
      <c r="C34" s="152"/>
      <c r="D34" s="152"/>
      <c r="E34" s="152"/>
      <c r="F34" s="152"/>
      <c r="G34" s="152"/>
      <c r="I34" s="4"/>
      <c r="J34" s="14" t="s">
        <v>8</v>
      </c>
    </row>
    <row r="35" spans="1:9" ht="13.5" customHeight="1">
      <c r="A35" s="151"/>
      <c r="B35" s="153"/>
      <c r="C35" s="153"/>
      <c r="D35" s="153"/>
      <c r="E35" s="153"/>
      <c r="F35" s="153"/>
      <c r="G35" s="153"/>
      <c r="I35" s="15"/>
    </row>
    <row r="36" spans="1:10" ht="13.5" customHeight="1">
      <c r="A36" s="151"/>
      <c r="B36" s="152"/>
      <c r="C36" s="152"/>
      <c r="D36" s="152"/>
      <c r="E36" s="152"/>
      <c r="F36" s="152"/>
      <c r="G36" s="152"/>
      <c r="I36" s="4"/>
      <c r="J36" s="14" t="s">
        <v>9</v>
      </c>
    </row>
    <row r="37" spans="1:9" ht="13.5" customHeight="1">
      <c r="A37" s="151"/>
      <c r="B37" s="153"/>
      <c r="C37" s="153"/>
      <c r="D37" s="153"/>
      <c r="E37" s="153"/>
      <c r="F37" s="153"/>
      <c r="G37" s="153"/>
      <c r="I37" s="15"/>
    </row>
    <row r="38" spans="1:10" ht="13.5" customHeight="1">
      <c r="A38" s="151"/>
      <c r="B38" s="152"/>
      <c r="C38" s="152"/>
      <c r="D38" s="152"/>
      <c r="E38" s="152"/>
      <c r="F38" s="152"/>
      <c r="G38" s="152"/>
      <c r="I38" s="4"/>
      <c r="J38" s="14" t="s">
        <v>10</v>
      </c>
    </row>
    <row r="39" spans="1:10" ht="13.5" customHeight="1">
      <c r="A39" s="151"/>
      <c r="B39" s="153"/>
      <c r="C39" s="153"/>
      <c r="D39" s="153"/>
      <c r="E39" s="153"/>
      <c r="F39" s="153"/>
      <c r="G39" s="153"/>
      <c r="I39" s="15"/>
      <c r="J39" s="14"/>
    </row>
    <row r="40" spans="1:10" ht="13.5" customHeight="1">
      <c r="A40" s="151"/>
      <c r="B40" s="152"/>
      <c r="C40" s="152"/>
      <c r="D40" s="152"/>
      <c r="E40" s="152"/>
      <c r="F40" s="152"/>
      <c r="G40" s="152"/>
      <c r="I40" s="4"/>
      <c r="J40" s="14" t="s">
        <v>11</v>
      </c>
    </row>
    <row r="41" spans="1:9" ht="13.5" customHeight="1">
      <c r="A41" s="152"/>
      <c r="B41" s="153"/>
      <c r="C41" s="153"/>
      <c r="D41" s="153"/>
      <c r="E41" s="153"/>
      <c r="F41" s="153"/>
      <c r="G41" s="153"/>
      <c r="I41" s="15"/>
    </row>
    <row r="42" spans="1:10" ht="13.5" customHeight="1">
      <c r="A42" s="153"/>
      <c r="B42" s="152"/>
      <c r="C42" s="152"/>
      <c r="D42" s="152"/>
      <c r="E42" s="152"/>
      <c r="F42" s="152"/>
      <c r="G42" s="152"/>
      <c r="I42" s="4"/>
      <c r="J42" s="14" t="s">
        <v>12</v>
      </c>
    </row>
    <row r="43" spans="1:9" ht="13.5" customHeight="1">
      <c r="A43" s="151"/>
      <c r="B43" s="153"/>
      <c r="C43" s="153"/>
      <c r="D43" s="153"/>
      <c r="E43" s="153"/>
      <c r="F43" s="153"/>
      <c r="G43" s="153"/>
      <c r="I43" s="15"/>
    </row>
    <row r="44" spans="1:10" ht="13.5" customHeight="1">
      <c r="A44" s="151"/>
      <c r="B44" s="152"/>
      <c r="C44" s="152"/>
      <c r="D44" s="152"/>
      <c r="E44" s="152"/>
      <c r="F44" s="152"/>
      <c r="G44" s="152"/>
      <c r="I44" s="4"/>
      <c r="J44" s="14" t="s">
        <v>13</v>
      </c>
    </row>
    <row r="45" spans="1:7" ht="13.5" customHeight="1" thickBot="1">
      <c r="A45" s="151"/>
      <c r="B45" s="153"/>
      <c r="C45" s="155"/>
      <c r="D45" s="155"/>
      <c r="E45" s="155"/>
      <c r="F45" s="155"/>
      <c r="G45" s="153"/>
    </row>
    <row r="46" spans="1:6" ht="13.5" customHeight="1" thickBot="1">
      <c r="A46" s="151"/>
      <c r="C46" s="156" t="s">
        <v>16</v>
      </c>
      <c r="D46" s="157"/>
      <c r="E46" s="156" t="s">
        <v>17</v>
      </c>
      <c r="F46" s="157"/>
    </row>
    <row r="47" ht="13.5" thickBot="1"/>
    <row r="48" spans="2:7" ht="12.75">
      <c r="B48" s="5"/>
      <c r="C48" s="6"/>
      <c r="D48" s="6"/>
      <c r="E48" s="5"/>
      <c r="F48" s="6"/>
      <c r="G48" s="7"/>
    </row>
    <row r="49" spans="2:7" ht="12.75">
      <c r="B49" s="8"/>
      <c r="C49" s="2"/>
      <c r="D49" s="2"/>
      <c r="E49" s="8"/>
      <c r="F49" s="2"/>
      <c r="G49" s="9"/>
    </row>
    <row r="50" spans="1:7" ht="12.75">
      <c r="A50" s="3"/>
      <c r="B50" s="8"/>
      <c r="C50" s="2"/>
      <c r="D50" s="2"/>
      <c r="E50" s="8"/>
      <c r="F50" s="2"/>
      <c r="G50" s="9"/>
    </row>
    <row r="51" spans="1:7" ht="12.75">
      <c r="A51" s="3"/>
      <c r="B51" s="8"/>
      <c r="C51" s="2"/>
      <c r="D51" s="2"/>
      <c r="E51" s="8"/>
      <c r="F51" s="2"/>
      <c r="G51" s="9"/>
    </row>
    <row r="52" spans="1:7" ht="12.75">
      <c r="A52" s="3"/>
      <c r="B52" s="8"/>
      <c r="C52" s="2"/>
      <c r="D52" s="2"/>
      <c r="E52" s="8"/>
      <c r="F52" s="2"/>
      <c r="G52" s="9"/>
    </row>
    <row r="53" spans="1:7" ht="12.75">
      <c r="A53" s="3"/>
      <c r="B53" s="8"/>
      <c r="C53" s="2"/>
      <c r="D53" s="2"/>
      <c r="E53" s="8"/>
      <c r="F53" s="2"/>
      <c r="G53" s="9"/>
    </row>
    <row r="54" spans="1:7" ht="12.75">
      <c r="A54" s="3"/>
      <c r="B54" s="8"/>
      <c r="C54" s="2"/>
      <c r="D54" s="2"/>
      <c r="E54" s="8"/>
      <c r="F54" s="2"/>
      <c r="G54" s="9"/>
    </row>
    <row r="55" spans="1:7" ht="12.75">
      <c r="A55" s="3"/>
      <c r="B55" s="8"/>
      <c r="C55" s="2"/>
      <c r="D55" s="2"/>
      <c r="E55" s="8"/>
      <c r="F55" s="2"/>
      <c r="G55" s="9"/>
    </row>
    <row r="56" spans="1:7" ht="12.75">
      <c r="A56" s="3"/>
      <c r="B56" s="8"/>
      <c r="C56" s="2"/>
      <c r="D56" s="2"/>
      <c r="E56" s="8"/>
      <c r="F56" s="2"/>
      <c r="G56" s="9"/>
    </row>
    <row r="57" spans="1:7" ht="13.5" thickBot="1">
      <c r="A57" s="3"/>
      <c r="B57" s="10"/>
      <c r="C57" s="11"/>
      <c r="D57" s="11"/>
      <c r="E57" s="10"/>
      <c r="F57" s="11"/>
      <c r="G57" s="12"/>
    </row>
    <row r="58" spans="1:4" ht="12.75">
      <c r="A58" s="3"/>
      <c r="D58" t="s">
        <v>18</v>
      </c>
    </row>
    <row r="59" ht="12.75">
      <c r="A59" s="3"/>
    </row>
  </sheetData>
  <mergeCells count="146">
    <mergeCell ref="C46:D46"/>
    <mergeCell ref="E46:F46"/>
    <mergeCell ref="C23:D23"/>
    <mergeCell ref="E23:F23"/>
    <mergeCell ref="F42:F43"/>
    <mergeCell ref="E42:E43"/>
    <mergeCell ref="D40:D41"/>
    <mergeCell ref="E40:E41"/>
    <mergeCell ref="F40:F41"/>
    <mergeCell ref="F34:F35"/>
    <mergeCell ref="G42:G43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G40:G41"/>
    <mergeCell ref="D38:D39"/>
    <mergeCell ref="E38:E39"/>
    <mergeCell ref="F38:F39"/>
    <mergeCell ref="G38:G39"/>
    <mergeCell ref="G34:G35"/>
    <mergeCell ref="B36:B37"/>
    <mergeCell ref="C36:C37"/>
    <mergeCell ref="D36:D37"/>
    <mergeCell ref="E36:E37"/>
    <mergeCell ref="F36:F37"/>
    <mergeCell ref="G36:G37"/>
    <mergeCell ref="A43:A44"/>
    <mergeCell ref="A45:A46"/>
    <mergeCell ref="B32:B33"/>
    <mergeCell ref="C32:C33"/>
    <mergeCell ref="B34:B35"/>
    <mergeCell ref="C34:C35"/>
    <mergeCell ref="B38:B39"/>
    <mergeCell ref="C38:C39"/>
    <mergeCell ref="B40:B41"/>
    <mergeCell ref="C40:C41"/>
    <mergeCell ref="A35:A36"/>
    <mergeCell ref="A37:A38"/>
    <mergeCell ref="A39:A40"/>
    <mergeCell ref="A41:A42"/>
    <mergeCell ref="E30:E31"/>
    <mergeCell ref="F30:F31"/>
    <mergeCell ref="G30:G31"/>
    <mergeCell ref="A33:A34"/>
    <mergeCell ref="D32:D33"/>
    <mergeCell ref="E32:E33"/>
    <mergeCell ref="F32:F33"/>
    <mergeCell ref="G32:G33"/>
    <mergeCell ref="D34:D35"/>
    <mergeCell ref="E34:E35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E21:E22"/>
    <mergeCell ref="F21:F22"/>
    <mergeCell ref="G21:G22"/>
    <mergeCell ref="A31:A32"/>
    <mergeCell ref="B21:B22"/>
    <mergeCell ref="C21:C22"/>
    <mergeCell ref="D21:D22"/>
    <mergeCell ref="B26:B27"/>
    <mergeCell ref="C26:C27"/>
    <mergeCell ref="D26:D27"/>
    <mergeCell ref="B30:B31"/>
    <mergeCell ref="C30:C31"/>
    <mergeCell ref="D30:D31"/>
    <mergeCell ref="A22:A23"/>
    <mergeCell ref="A25:A26"/>
    <mergeCell ref="A27:A28"/>
    <mergeCell ref="A29:A30"/>
    <mergeCell ref="G17:G18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3:G14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G9:G10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G7:G8"/>
    <mergeCell ref="C7:C8"/>
    <mergeCell ref="D7:D8"/>
    <mergeCell ref="E7:E8"/>
    <mergeCell ref="F7:F8"/>
    <mergeCell ref="G3:G4"/>
    <mergeCell ref="B5:B6"/>
    <mergeCell ref="C5:C6"/>
    <mergeCell ref="D5:D6"/>
    <mergeCell ref="E5:E6"/>
    <mergeCell ref="F5:F6"/>
    <mergeCell ref="G5:G6"/>
    <mergeCell ref="C3:C4"/>
    <mergeCell ref="D3:D4"/>
    <mergeCell ref="E3:E4"/>
    <mergeCell ref="F3:F4"/>
    <mergeCell ref="A16:A17"/>
    <mergeCell ref="A18:A19"/>
    <mergeCell ref="A20:A21"/>
    <mergeCell ref="B3:B4"/>
    <mergeCell ref="B7:B8"/>
    <mergeCell ref="B9:B10"/>
    <mergeCell ref="B13:B14"/>
    <mergeCell ref="B17:B18"/>
    <mergeCell ref="A8:A9"/>
    <mergeCell ref="A10:A11"/>
    <mergeCell ref="A12:A13"/>
    <mergeCell ref="A14:A15"/>
    <mergeCell ref="A2:A3"/>
    <mergeCell ref="A4:A5"/>
    <mergeCell ref="A6:A7"/>
  </mergeCells>
  <printOptions/>
  <pageMargins left="0.38" right="0.16" top="0.51" bottom="0.56" header="0.5" footer="0.5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showGridLines="0" workbookViewId="0" topLeftCell="A9">
      <selection activeCell="B1" sqref="B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8.421875" style="0" customWidth="1"/>
    <col min="4" max="4" width="7.7109375" style="0" customWidth="1"/>
    <col min="5" max="5" width="4.7109375" style="0" customWidth="1"/>
    <col min="6" max="6" width="5.140625" style="0" customWidth="1"/>
    <col min="7" max="13" width="5.7109375" style="0" customWidth="1"/>
    <col min="14" max="14" width="6.140625" style="0" customWidth="1"/>
    <col min="15" max="16" width="6.28125" style="0" customWidth="1"/>
    <col min="17" max="17" width="9.7109375" style="0" customWidth="1"/>
    <col min="18" max="18" width="11.8515625" style="0" customWidth="1"/>
    <col min="19" max="19" width="10.00390625" style="0" customWidth="1"/>
    <col min="21" max="25" width="0" style="31" hidden="1" customWidth="1"/>
  </cols>
  <sheetData>
    <row r="1" spans="1:25" s="25" customFormat="1" ht="24" customHeight="1">
      <c r="A1" s="21"/>
      <c r="B1" s="22"/>
      <c r="C1" s="22"/>
      <c r="D1" s="22"/>
      <c r="E1" s="22"/>
      <c r="F1" s="22"/>
      <c r="G1" s="23" t="s">
        <v>21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4"/>
      <c r="U1" s="26"/>
      <c r="V1" s="26"/>
      <c r="W1" s="26"/>
      <c r="X1" s="26"/>
      <c r="Y1" s="26"/>
    </row>
    <row r="2" spans="1:19" ht="17.25" customHeight="1">
      <c r="A2" s="183" t="s">
        <v>22</v>
      </c>
      <c r="B2" s="184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8" t="s">
        <v>23</v>
      </c>
      <c r="R2" s="29"/>
      <c r="S2" s="30"/>
    </row>
    <row r="3" spans="1:19" ht="17.25" customHeight="1">
      <c r="A3" s="32" t="s">
        <v>24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185"/>
      <c r="R3" s="186"/>
      <c r="S3" s="187"/>
    </row>
    <row r="4" spans="1:19" ht="17.25" customHeigh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5"/>
      <c r="Q4" s="185"/>
      <c r="R4" s="186"/>
      <c r="S4" s="187"/>
    </row>
    <row r="5" spans="1:19" ht="17.2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5"/>
      <c r="Q5" s="185"/>
      <c r="R5" s="186"/>
      <c r="S5" s="187"/>
    </row>
    <row r="6" spans="1:19" ht="17.25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5"/>
      <c r="Q6" s="185"/>
      <c r="R6" s="186"/>
      <c r="S6" s="187"/>
    </row>
    <row r="7" spans="1:19" ht="17.25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7"/>
      <c r="Q7" s="185"/>
      <c r="R7" s="186"/>
      <c r="S7" s="187"/>
    </row>
    <row r="8" spans="1:19" ht="17.25" customHeight="1" thickBot="1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  <c r="Q8" s="188"/>
      <c r="R8" s="189"/>
      <c r="S8" s="190"/>
    </row>
    <row r="9" spans="1:19" ht="18.75" customHeight="1" thickTop="1">
      <c r="A9" s="33" t="s">
        <v>25</v>
      </c>
      <c r="B9" s="34" t="s">
        <v>11</v>
      </c>
      <c r="C9" s="193" t="s">
        <v>26</v>
      </c>
      <c r="D9" s="35"/>
      <c r="E9" s="36" t="s">
        <v>27</v>
      </c>
      <c r="F9" s="37"/>
      <c r="G9" s="38" t="s">
        <v>28</v>
      </c>
      <c r="H9" s="209" t="s">
        <v>29</v>
      </c>
      <c r="I9" s="211" t="s">
        <v>30</v>
      </c>
      <c r="J9" s="211" t="s">
        <v>31</v>
      </c>
      <c r="K9" s="211" t="s">
        <v>32</v>
      </c>
      <c r="L9" s="36" t="s">
        <v>33</v>
      </c>
      <c r="M9" s="39" t="s">
        <v>34</v>
      </c>
      <c r="N9" s="40" t="s">
        <v>35</v>
      </c>
      <c r="O9" s="41"/>
      <c r="P9" s="38" t="s">
        <v>36</v>
      </c>
      <c r="Q9" s="42"/>
      <c r="R9" s="43" t="s">
        <v>37</v>
      </c>
      <c r="S9" s="44"/>
    </row>
    <row r="10" spans="1:19" ht="18.75" customHeight="1">
      <c r="A10" s="45" t="s">
        <v>38</v>
      </c>
      <c r="B10" s="46" t="s">
        <v>39</v>
      </c>
      <c r="C10" s="194"/>
      <c r="D10" s="47" t="s">
        <v>3</v>
      </c>
      <c r="E10" s="46" t="s">
        <v>40</v>
      </c>
      <c r="F10" s="46" t="s">
        <v>41</v>
      </c>
      <c r="G10" s="48"/>
      <c r="H10" s="210"/>
      <c r="I10" s="212"/>
      <c r="J10" s="212"/>
      <c r="K10" s="213"/>
      <c r="L10" s="46" t="s">
        <v>42</v>
      </c>
      <c r="M10" s="49"/>
      <c r="N10" s="160"/>
      <c r="O10" s="161"/>
      <c r="P10" s="50"/>
      <c r="Q10" s="46" t="s">
        <v>43</v>
      </c>
      <c r="R10" s="51"/>
      <c r="S10" s="52" t="s">
        <v>44</v>
      </c>
    </row>
    <row r="11" spans="1:19" ht="18.75" customHeight="1" thickBot="1">
      <c r="A11" s="53" t="s">
        <v>45</v>
      </c>
      <c r="B11" s="54" t="s">
        <v>46</v>
      </c>
      <c r="C11" s="191" t="s">
        <v>47</v>
      </c>
      <c r="D11" s="47"/>
      <c r="E11" s="173" t="s">
        <v>48</v>
      </c>
      <c r="F11" s="174"/>
      <c r="G11" s="177" t="s">
        <v>49</v>
      </c>
      <c r="H11" s="55" t="s">
        <v>50</v>
      </c>
      <c r="I11" s="56" t="s">
        <v>51</v>
      </c>
      <c r="J11" s="57" t="s">
        <v>52</v>
      </c>
      <c r="K11" s="213"/>
      <c r="L11" s="46" t="s">
        <v>53</v>
      </c>
      <c r="M11" s="58" t="s">
        <v>54</v>
      </c>
      <c r="N11" s="46" t="s">
        <v>55</v>
      </c>
      <c r="O11" s="46" t="s">
        <v>56</v>
      </c>
      <c r="P11" s="49" t="s">
        <v>5</v>
      </c>
      <c r="Q11" s="59"/>
      <c r="R11" s="46" t="s">
        <v>57</v>
      </c>
      <c r="S11" s="60"/>
    </row>
    <row r="12" spans="1:19" ht="18.75" customHeight="1" thickBot="1">
      <c r="A12" s="181"/>
      <c r="B12" s="61"/>
      <c r="C12" s="192"/>
      <c r="D12" s="62"/>
      <c r="E12" s="175"/>
      <c r="F12" s="176"/>
      <c r="G12" s="178"/>
      <c r="H12" s="63" t="s">
        <v>58</v>
      </c>
      <c r="I12" s="63" t="s">
        <v>59</v>
      </c>
      <c r="J12" s="63" t="s">
        <v>60</v>
      </c>
      <c r="K12" s="212"/>
      <c r="L12" s="64">
        <f>L29</f>
        <v>0</v>
      </c>
      <c r="M12" s="65" t="s">
        <v>61</v>
      </c>
      <c r="N12" s="54" t="s">
        <v>62</v>
      </c>
      <c r="O12" s="54" t="s">
        <v>63</v>
      </c>
      <c r="P12" s="65" t="s">
        <v>64</v>
      </c>
      <c r="Q12" s="59"/>
      <c r="R12" s="46" t="s">
        <v>65</v>
      </c>
      <c r="S12" s="60"/>
    </row>
    <row r="13" spans="1:25" ht="18.75" customHeight="1" thickBot="1">
      <c r="A13" s="180"/>
      <c r="B13" s="66"/>
      <c r="C13" s="67"/>
      <c r="D13" s="168"/>
      <c r="E13" s="68"/>
      <c r="F13" s="69"/>
      <c r="G13" s="166"/>
      <c r="H13" s="70"/>
      <c r="I13" s="70"/>
      <c r="J13" s="70"/>
      <c r="K13" s="158"/>
      <c r="L13" s="69"/>
      <c r="M13" s="71"/>
      <c r="N13" s="72"/>
      <c r="O13" s="72"/>
      <c r="P13" s="73"/>
      <c r="Q13" s="59"/>
      <c r="R13" s="46" t="s">
        <v>66</v>
      </c>
      <c r="S13" s="60"/>
      <c r="U13" s="31">
        <f>2*F13*(SIN(RADIANS(C13))*SIN(RADIANS(E13))+COS(RADIANS(C13))*COS(RADIANS(E13)))</f>
        <v>0</v>
      </c>
      <c r="V13" s="31">
        <f>F13*F13-G13*G13</f>
        <v>0</v>
      </c>
      <c r="X13" s="31" t="e">
        <f>DEGREES(ASIN((M13*SIN(RADIANS(C13))+F13*SIN(RADIANS(E13)))/G13))</f>
        <v>#DIV/0!</v>
      </c>
      <c r="Y13" s="31" t="e">
        <f>DEGREES(ACOS((M13*COS(RADIANS(C13))+F13*COS(RADIANS(E13)))/G13))</f>
        <v>#DIV/0!</v>
      </c>
    </row>
    <row r="14" spans="1:19" ht="18.75" customHeight="1" thickBot="1">
      <c r="A14" s="179"/>
      <c r="B14" s="61"/>
      <c r="C14" s="74"/>
      <c r="D14" s="169"/>
      <c r="E14" s="164"/>
      <c r="F14" s="165"/>
      <c r="G14" s="167"/>
      <c r="H14" s="75"/>
      <c r="I14" s="76"/>
      <c r="J14" s="76"/>
      <c r="K14" s="159"/>
      <c r="L14" s="77"/>
      <c r="M14" s="78"/>
      <c r="N14" s="79"/>
      <c r="O14" s="79"/>
      <c r="P14" s="80"/>
      <c r="Q14" s="59"/>
      <c r="R14" s="46" t="s">
        <v>67</v>
      </c>
      <c r="S14" s="60"/>
    </row>
    <row r="15" spans="1:25" ht="18.75" customHeight="1" thickBot="1">
      <c r="A15" s="180"/>
      <c r="B15" s="66"/>
      <c r="C15" s="67"/>
      <c r="D15" s="168"/>
      <c r="E15" s="68"/>
      <c r="F15" s="69"/>
      <c r="G15" s="166"/>
      <c r="H15" s="70"/>
      <c r="I15" s="70"/>
      <c r="J15" s="70"/>
      <c r="K15" s="158"/>
      <c r="L15" s="50"/>
      <c r="M15" s="71"/>
      <c r="N15" s="72"/>
      <c r="O15" s="72"/>
      <c r="P15" s="73"/>
      <c r="Q15" s="59"/>
      <c r="R15" s="46" t="s">
        <v>68</v>
      </c>
      <c r="S15" s="60"/>
      <c r="U15" s="31">
        <f aca="true" t="shared" si="0" ref="U15:U27">2*F15*(SIN(RADIANS(C15))*SIN(RADIANS(E15))+COS(RADIANS(C15))*COS(RADIANS(E15)))</f>
        <v>0</v>
      </c>
      <c r="V15" s="31">
        <f aca="true" t="shared" si="1" ref="V15:V27">F15*F15-G15*G15</f>
        <v>0</v>
      </c>
      <c r="X15" s="31" t="e">
        <f aca="true" t="shared" si="2" ref="X15:X27">DEGREES(ASIN((M15*SIN(RADIANS(C15))+F15*SIN(RADIANS(E15)))/G15))</f>
        <v>#DIV/0!</v>
      </c>
      <c r="Y15" s="31" t="e">
        <f aca="true" t="shared" si="3" ref="Y15:Y27">DEGREES(ACOS((M15*COS(RADIANS(C15))+F15*COS(RADIANS(E15)))/G15))</f>
        <v>#DIV/0!</v>
      </c>
    </row>
    <row r="16" spans="1:19" ht="18.75" customHeight="1" thickBot="1">
      <c r="A16" s="179"/>
      <c r="B16" s="61"/>
      <c r="C16" s="74"/>
      <c r="D16" s="169"/>
      <c r="E16" s="164"/>
      <c r="F16" s="165"/>
      <c r="G16" s="167"/>
      <c r="H16" s="75"/>
      <c r="I16" s="76"/>
      <c r="J16" s="76"/>
      <c r="K16" s="159"/>
      <c r="L16" s="77"/>
      <c r="M16" s="78"/>
      <c r="N16" s="79"/>
      <c r="O16" s="79"/>
      <c r="P16" s="80"/>
      <c r="Q16" s="59"/>
      <c r="R16" s="46" t="s">
        <v>69</v>
      </c>
      <c r="S16" s="60"/>
    </row>
    <row r="17" spans="1:25" ht="18.75" customHeight="1" thickBot="1">
      <c r="A17" s="180"/>
      <c r="B17" s="66"/>
      <c r="C17" s="67"/>
      <c r="D17" s="168"/>
      <c r="E17" s="68"/>
      <c r="F17" s="69"/>
      <c r="G17" s="166"/>
      <c r="H17" s="70"/>
      <c r="I17" s="70"/>
      <c r="J17" s="70"/>
      <c r="K17" s="158"/>
      <c r="L17" s="50"/>
      <c r="M17" s="71"/>
      <c r="N17" s="72"/>
      <c r="O17" s="72"/>
      <c r="P17" s="73"/>
      <c r="Q17" s="81"/>
      <c r="R17" s="162" t="s">
        <v>70</v>
      </c>
      <c r="S17" s="163"/>
      <c r="U17" s="31">
        <f t="shared" si="0"/>
        <v>0</v>
      </c>
      <c r="V17" s="31">
        <f t="shared" si="1"/>
        <v>0</v>
      </c>
      <c r="X17" s="31" t="e">
        <f t="shared" si="2"/>
        <v>#DIV/0!</v>
      </c>
      <c r="Y17" s="31" t="e">
        <f t="shared" si="3"/>
        <v>#DIV/0!</v>
      </c>
    </row>
    <row r="18" spans="1:19" ht="18.75" customHeight="1" thickBot="1">
      <c r="A18" s="179"/>
      <c r="B18" s="61"/>
      <c r="C18" s="74"/>
      <c r="D18" s="169"/>
      <c r="E18" s="164"/>
      <c r="F18" s="165"/>
      <c r="G18" s="167"/>
      <c r="H18" s="75"/>
      <c r="I18" s="76"/>
      <c r="J18" s="76"/>
      <c r="K18" s="159"/>
      <c r="L18" s="77"/>
      <c r="M18" s="78"/>
      <c r="N18" s="79"/>
      <c r="O18" s="79"/>
      <c r="P18" s="80"/>
      <c r="Q18" s="82"/>
      <c r="R18" s="83" t="s">
        <v>71</v>
      </c>
      <c r="S18" s="84"/>
    </row>
    <row r="19" spans="1:25" ht="18.75" customHeight="1" thickBot="1">
      <c r="A19" s="180"/>
      <c r="B19" s="66"/>
      <c r="C19" s="67"/>
      <c r="D19" s="168"/>
      <c r="E19" s="68"/>
      <c r="F19" s="69"/>
      <c r="G19" s="166"/>
      <c r="H19" s="70"/>
      <c r="I19" s="70"/>
      <c r="J19" s="70"/>
      <c r="K19" s="158"/>
      <c r="L19" s="50"/>
      <c r="M19" s="71"/>
      <c r="N19" s="72"/>
      <c r="O19" s="72"/>
      <c r="P19" s="73"/>
      <c r="Q19" s="85" t="s">
        <v>72</v>
      </c>
      <c r="R19" s="86"/>
      <c r="S19" s="87" t="s">
        <v>73</v>
      </c>
      <c r="U19" s="31">
        <f t="shared" si="0"/>
        <v>0</v>
      </c>
      <c r="V19" s="31">
        <f t="shared" si="1"/>
        <v>0</v>
      </c>
      <c r="X19" s="31" t="e">
        <f t="shared" si="2"/>
        <v>#DIV/0!</v>
      </c>
      <c r="Y19" s="31" t="e">
        <f t="shared" si="3"/>
        <v>#DIV/0!</v>
      </c>
    </row>
    <row r="20" spans="1:19" ht="18.75" customHeight="1" thickBot="1">
      <c r="A20" s="179"/>
      <c r="B20" s="61"/>
      <c r="C20" s="74"/>
      <c r="D20" s="169"/>
      <c r="E20" s="164"/>
      <c r="F20" s="165"/>
      <c r="G20" s="167"/>
      <c r="H20" s="75"/>
      <c r="I20" s="76"/>
      <c r="J20" s="76"/>
      <c r="K20" s="159"/>
      <c r="L20" s="77"/>
      <c r="M20" s="78"/>
      <c r="N20" s="79"/>
      <c r="O20" s="79"/>
      <c r="P20" s="80"/>
      <c r="Q20" s="88"/>
      <c r="R20" s="89"/>
      <c r="S20" s="90"/>
    </row>
    <row r="21" spans="1:25" ht="18.75" customHeight="1" thickBot="1">
      <c r="A21" s="180"/>
      <c r="B21" s="66"/>
      <c r="C21" s="67"/>
      <c r="D21" s="168"/>
      <c r="E21" s="68"/>
      <c r="F21" s="69"/>
      <c r="G21" s="166"/>
      <c r="H21" s="70"/>
      <c r="I21" s="70"/>
      <c r="J21" s="70"/>
      <c r="K21" s="158"/>
      <c r="L21" s="50"/>
      <c r="M21" s="71"/>
      <c r="N21" s="72"/>
      <c r="O21" s="72"/>
      <c r="P21" s="73"/>
      <c r="Q21" s="91" t="s">
        <v>14</v>
      </c>
      <c r="R21" s="92" t="s">
        <v>14</v>
      </c>
      <c r="S21" s="93"/>
      <c r="U21" s="31">
        <f t="shared" si="0"/>
        <v>0</v>
      </c>
      <c r="V21" s="31">
        <f t="shared" si="1"/>
        <v>0</v>
      </c>
      <c r="X21" s="31" t="e">
        <f t="shared" si="2"/>
        <v>#DIV/0!</v>
      </c>
      <c r="Y21" s="31" t="e">
        <f t="shared" si="3"/>
        <v>#DIV/0!</v>
      </c>
    </row>
    <row r="22" spans="1:19" ht="18.75" customHeight="1" thickBot="1">
      <c r="A22" s="179"/>
      <c r="B22" s="61"/>
      <c r="C22" s="74"/>
      <c r="D22" s="169"/>
      <c r="E22" s="164"/>
      <c r="F22" s="165"/>
      <c r="G22" s="167"/>
      <c r="H22" s="75"/>
      <c r="I22" s="76"/>
      <c r="J22" s="76"/>
      <c r="K22" s="159"/>
      <c r="L22" s="77"/>
      <c r="M22" s="78"/>
      <c r="N22" s="79"/>
      <c r="O22" s="79"/>
      <c r="P22" s="80"/>
      <c r="Q22" s="94" t="s">
        <v>74</v>
      </c>
      <c r="R22" s="95" t="s">
        <v>75</v>
      </c>
      <c r="S22" s="96"/>
    </row>
    <row r="23" spans="1:25" ht="18.75" customHeight="1" thickBot="1">
      <c r="A23" s="180"/>
      <c r="B23" s="66"/>
      <c r="C23" s="67"/>
      <c r="D23" s="168"/>
      <c r="E23" s="68"/>
      <c r="F23" s="69"/>
      <c r="G23" s="166"/>
      <c r="H23" s="70"/>
      <c r="I23" s="70"/>
      <c r="J23" s="70"/>
      <c r="K23" s="158"/>
      <c r="L23" s="50"/>
      <c r="M23" s="71"/>
      <c r="N23" s="72"/>
      <c r="O23" s="72"/>
      <c r="P23" s="73"/>
      <c r="Q23" s="91" t="s">
        <v>76</v>
      </c>
      <c r="R23" s="95" t="s">
        <v>76</v>
      </c>
      <c r="S23" s="96"/>
      <c r="U23" s="31">
        <f t="shared" si="0"/>
        <v>0</v>
      </c>
      <c r="V23" s="31">
        <f t="shared" si="1"/>
        <v>0</v>
      </c>
      <c r="X23" s="31" t="e">
        <f t="shared" si="2"/>
        <v>#DIV/0!</v>
      </c>
      <c r="Y23" s="31" t="e">
        <f t="shared" si="3"/>
        <v>#DIV/0!</v>
      </c>
    </row>
    <row r="24" spans="1:19" ht="18.75" customHeight="1" thickBot="1">
      <c r="A24" s="181"/>
      <c r="B24" s="61"/>
      <c r="C24" s="74"/>
      <c r="D24" s="169"/>
      <c r="E24" s="164"/>
      <c r="F24" s="165"/>
      <c r="G24" s="167"/>
      <c r="H24" s="75"/>
      <c r="I24" s="76"/>
      <c r="J24" s="76"/>
      <c r="K24" s="159"/>
      <c r="L24" s="77"/>
      <c r="M24" s="78"/>
      <c r="N24" s="79"/>
      <c r="O24" s="79"/>
      <c r="P24" s="80"/>
      <c r="Q24" s="91" t="s">
        <v>77</v>
      </c>
      <c r="R24" s="97" t="s">
        <v>74</v>
      </c>
      <c r="S24" s="96"/>
    </row>
    <row r="25" spans="1:25" ht="18.75" customHeight="1" thickBot="1">
      <c r="A25" s="182"/>
      <c r="B25" s="66"/>
      <c r="C25" s="67"/>
      <c r="D25" s="168"/>
      <c r="E25" s="68"/>
      <c r="F25" s="69"/>
      <c r="G25" s="166"/>
      <c r="H25" s="70"/>
      <c r="I25" s="70"/>
      <c r="J25" s="70"/>
      <c r="K25" s="158"/>
      <c r="L25" s="50"/>
      <c r="M25" s="71"/>
      <c r="N25" s="72"/>
      <c r="O25" s="72"/>
      <c r="P25" s="73"/>
      <c r="Q25" s="91" t="s">
        <v>78</v>
      </c>
      <c r="R25" s="97" t="s">
        <v>78</v>
      </c>
      <c r="S25" s="93"/>
      <c r="U25" s="31">
        <f t="shared" si="0"/>
        <v>0</v>
      </c>
      <c r="V25" s="31">
        <f t="shared" si="1"/>
        <v>0</v>
      </c>
      <c r="X25" s="31" t="e">
        <f t="shared" si="2"/>
        <v>#DIV/0!</v>
      </c>
      <c r="Y25" s="31" t="e">
        <f t="shared" si="3"/>
        <v>#DIV/0!</v>
      </c>
    </row>
    <row r="26" spans="1:19" ht="18.75" customHeight="1" thickBot="1">
      <c r="A26" s="179"/>
      <c r="B26" s="61"/>
      <c r="C26" s="74"/>
      <c r="D26" s="169"/>
      <c r="E26" s="164"/>
      <c r="F26" s="165"/>
      <c r="G26" s="167"/>
      <c r="H26" s="75"/>
      <c r="I26" s="76"/>
      <c r="J26" s="76"/>
      <c r="K26" s="159"/>
      <c r="L26" s="77"/>
      <c r="M26" s="78"/>
      <c r="N26" s="79"/>
      <c r="O26" s="79"/>
      <c r="P26" s="80"/>
      <c r="Q26" s="91" t="s">
        <v>10</v>
      </c>
      <c r="R26" s="97" t="s">
        <v>10</v>
      </c>
      <c r="S26" s="93"/>
    </row>
    <row r="27" spans="1:25" ht="18.75" customHeight="1" thickBot="1">
      <c r="A27" s="180"/>
      <c r="B27" s="66"/>
      <c r="C27" s="67"/>
      <c r="D27" s="168"/>
      <c r="E27" s="68"/>
      <c r="F27" s="69"/>
      <c r="G27" s="166"/>
      <c r="H27" s="70"/>
      <c r="I27" s="70"/>
      <c r="J27" s="70"/>
      <c r="K27" s="158"/>
      <c r="L27" s="50"/>
      <c r="M27" s="71"/>
      <c r="N27" s="72"/>
      <c r="O27" s="72"/>
      <c r="P27" s="73"/>
      <c r="Q27" s="98" t="s">
        <v>79</v>
      </c>
      <c r="R27" s="99" t="s">
        <v>80</v>
      </c>
      <c r="S27" s="93"/>
      <c r="U27" s="31">
        <f t="shared" si="0"/>
        <v>0</v>
      </c>
      <c r="V27" s="31">
        <f t="shared" si="1"/>
        <v>0</v>
      </c>
      <c r="X27" s="31" t="e">
        <f t="shared" si="2"/>
        <v>#DIV/0!</v>
      </c>
      <c r="Y27" s="31" t="e">
        <f t="shared" si="3"/>
        <v>#DIV/0!</v>
      </c>
    </row>
    <row r="28" spans="1:19" ht="18.75" customHeight="1" thickBot="1">
      <c r="A28" s="179"/>
      <c r="B28" s="61"/>
      <c r="C28" s="74"/>
      <c r="D28" s="169"/>
      <c r="E28" s="164"/>
      <c r="F28" s="165"/>
      <c r="G28" s="167"/>
      <c r="H28" s="75"/>
      <c r="I28" s="76"/>
      <c r="J28" s="76"/>
      <c r="K28" s="159"/>
      <c r="L28" s="77"/>
      <c r="M28" s="78"/>
      <c r="N28" s="79"/>
      <c r="O28" s="79"/>
      <c r="P28" s="80"/>
      <c r="Q28" s="100" t="s">
        <v>81</v>
      </c>
      <c r="R28" s="101" t="s">
        <v>81</v>
      </c>
      <c r="S28" s="102"/>
    </row>
    <row r="29" spans="1:19" ht="18.75" customHeight="1" thickBot="1">
      <c r="A29" s="180"/>
      <c r="B29" s="66"/>
      <c r="C29" s="170" t="s">
        <v>82</v>
      </c>
      <c r="D29" s="171"/>
      <c r="E29" s="171"/>
      <c r="F29" s="171"/>
      <c r="G29" s="171"/>
      <c r="H29" s="171"/>
      <c r="I29" s="171"/>
      <c r="J29" s="171"/>
      <c r="K29" s="172"/>
      <c r="L29" s="103"/>
      <c r="M29" s="104"/>
      <c r="N29" s="105"/>
      <c r="O29" s="106"/>
      <c r="P29" s="107"/>
      <c r="Q29" s="108" t="s">
        <v>83</v>
      </c>
      <c r="R29" s="20"/>
      <c r="S29" s="109" t="s">
        <v>84</v>
      </c>
    </row>
    <row r="30" spans="1:19" ht="18.75" customHeight="1" thickBot="1">
      <c r="A30" s="110"/>
      <c r="B30" s="81"/>
      <c r="C30" s="206" t="s">
        <v>85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8"/>
      <c r="P30" s="111"/>
      <c r="Q30" s="112" t="s">
        <v>86</v>
      </c>
      <c r="R30" s="113"/>
      <c r="S30" s="114"/>
    </row>
    <row r="31" ht="13.5" thickTop="1"/>
  </sheetData>
  <sheetProtection sheet="1" objects="1" scenarios="1"/>
  <mergeCells count="61">
    <mergeCell ref="C30:O30"/>
    <mergeCell ref="H9:H10"/>
    <mergeCell ref="I9:I10"/>
    <mergeCell ref="J9:J10"/>
    <mergeCell ref="K9:K12"/>
    <mergeCell ref="K17:K18"/>
    <mergeCell ref="E26:F26"/>
    <mergeCell ref="E28:F28"/>
    <mergeCell ref="D19:D20"/>
    <mergeCell ref="D21:D22"/>
    <mergeCell ref="A7:P7"/>
    <mergeCell ref="A8:P8"/>
    <mergeCell ref="B3:P3"/>
    <mergeCell ref="A4:P4"/>
    <mergeCell ref="A5:P5"/>
    <mergeCell ref="A6:P6"/>
    <mergeCell ref="A2:B2"/>
    <mergeCell ref="Q3:S8"/>
    <mergeCell ref="A12:A13"/>
    <mergeCell ref="A14:A15"/>
    <mergeCell ref="K15:K16"/>
    <mergeCell ref="K13:K14"/>
    <mergeCell ref="C11:C12"/>
    <mergeCell ref="C9:C10"/>
    <mergeCell ref="E14:F14"/>
    <mergeCell ref="E16:F16"/>
    <mergeCell ref="A16:A17"/>
    <mergeCell ref="D13:D14"/>
    <mergeCell ref="D15:D16"/>
    <mergeCell ref="D17:D18"/>
    <mergeCell ref="A26:A27"/>
    <mergeCell ref="A28:A29"/>
    <mergeCell ref="A18:A19"/>
    <mergeCell ref="A20:A21"/>
    <mergeCell ref="A22:A23"/>
    <mergeCell ref="A24:A25"/>
    <mergeCell ref="C29:K29"/>
    <mergeCell ref="E11:F12"/>
    <mergeCell ref="G13:G14"/>
    <mergeCell ref="G11:G12"/>
    <mergeCell ref="G15:G16"/>
    <mergeCell ref="G17:G18"/>
    <mergeCell ref="G19:G20"/>
    <mergeCell ref="G21:G22"/>
    <mergeCell ref="G23:G24"/>
    <mergeCell ref="D27:D28"/>
    <mergeCell ref="G25:G26"/>
    <mergeCell ref="G27:G28"/>
    <mergeCell ref="D23:D24"/>
    <mergeCell ref="D25:D26"/>
    <mergeCell ref="E18:F18"/>
    <mergeCell ref="E20:F20"/>
    <mergeCell ref="E22:F22"/>
    <mergeCell ref="E24:F24"/>
    <mergeCell ref="K27:K28"/>
    <mergeCell ref="N10:O10"/>
    <mergeCell ref="R17:S17"/>
    <mergeCell ref="K19:K20"/>
    <mergeCell ref="K21:K22"/>
    <mergeCell ref="K23:K24"/>
    <mergeCell ref="K25:K26"/>
  </mergeCells>
  <printOptions horizontalCentered="1" verticalCentered="1"/>
  <pageMargins left="0.15" right="0.25" top="0.31" bottom="0.42" header="0.31" footer="0.4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AE18" sqref="AE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4.00390625" style="0" customWidth="1"/>
    <col min="4" max="4" width="2.7109375" style="0" customWidth="1"/>
    <col min="5" max="5" width="6.8515625" style="0" customWidth="1"/>
    <col min="6" max="6" width="6.57421875" style="0" customWidth="1"/>
    <col min="7" max="7" width="2.140625" style="0" customWidth="1"/>
    <col min="8" max="8" width="4.7109375" style="0" customWidth="1"/>
    <col min="9" max="9" width="2.8515625" style="0" customWidth="1"/>
    <col min="10" max="10" width="2.57421875" style="0" customWidth="1"/>
    <col min="11" max="11" width="1.421875" style="0" customWidth="1"/>
    <col min="12" max="12" width="6.7109375" style="0" customWidth="1"/>
    <col min="13" max="13" width="6.8515625" style="0" customWidth="1"/>
    <col min="14" max="14" width="4.00390625" style="0" customWidth="1"/>
    <col min="15" max="15" width="3.7109375" style="0" customWidth="1"/>
    <col min="16" max="16" width="9.7109375" style="0" customWidth="1"/>
    <col min="17" max="17" width="4.7109375" style="0" customWidth="1"/>
    <col min="18" max="18" width="4.00390625" style="0" customWidth="1"/>
    <col min="19" max="19" width="2.7109375" style="0" customWidth="1"/>
    <col min="20" max="20" width="6.8515625" style="0" customWidth="1"/>
    <col min="21" max="21" width="6.57421875" style="0" customWidth="1"/>
    <col min="22" max="22" width="2.140625" style="0" customWidth="1"/>
    <col min="23" max="23" width="4.7109375" style="0" customWidth="1"/>
    <col min="24" max="24" width="2.8515625" style="0" customWidth="1"/>
    <col min="25" max="25" width="2.57421875" style="0" customWidth="1"/>
    <col min="26" max="26" width="1.421875" style="0" customWidth="1"/>
    <col min="27" max="27" width="6.7109375" style="0" customWidth="1"/>
    <col min="28" max="28" width="6.8515625" style="0" customWidth="1"/>
    <col min="29" max="29" width="4.00390625" style="0" customWidth="1"/>
    <col min="30" max="30" width="3.7109375" style="0" customWidth="1"/>
  </cols>
  <sheetData>
    <row r="1" spans="1:30" ht="26.25" customHeight="1">
      <c r="A1" t="s">
        <v>87</v>
      </c>
      <c r="C1" t="s">
        <v>88</v>
      </c>
      <c r="F1" s="231" t="s">
        <v>89</v>
      </c>
      <c r="G1" s="231"/>
      <c r="H1" s="231"/>
      <c r="I1" s="231"/>
      <c r="J1" s="231"/>
      <c r="K1" s="231"/>
      <c r="M1" s="232" t="s">
        <v>90</v>
      </c>
      <c r="N1" s="232"/>
      <c r="O1" s="232"/>
      <c r="P1" t="s">
        <v>87</v>
      </c>
      <c r="R1" t="s">
        <v>88</v>
      </c>
      <c r="U1" s="231" t="s">
        <v>89</v>
      </c>
      <c r="V1" s="231"/>
      <c r="W1" s="231"/>
      <c r="X1" s="231"/>
      <c r="Y1" s="231"/>
      <c r="Z1" s="231"/>
      <c r="AB1" s="232" t="s">
        <v>90</v>
      </c>
      <c r="AC1" s="232"/>
      <c r="AD1" s="232"/>
    </row>
    <row r="2" spans="1:30" ht="12.75">
      <c r="A2" s="233" t="s">
        <v>91</v>
      </c>
      <c r="B2" s="234"/>
      <c r="C2" s="237" t="s">
        <v>3</v>
      </c>
      <c r="D2" s="238"/>
      <c r="E2" s="115" t="s">
        <v>66</v>
      </c>
      <c r="F2" s="232" t="s">
        <v>31</v>
      </c>
      <c r="G2" s="239" t="s">
        <v>92</v>
      </c>
      <c r="H2" s="239"/>
      <c r="I2" s="232"/>
      <c r="J2" s="232"/>
      <c r="K2" s="232"/>
      <c r="L2" s="116" t="s">
        <v>93</v>
      </c>
      <c r="M2" s="117"/>
      <c r="N2" s="232" t="s">
        <v>5</v>
      </c>
      <c r="O2" s="232"/>
      <c r="P2" s="233" t="s">
        <v>91</v>
      </c>
      <c r="Q2" s="234"/>
      <c r="R2" s="237" t="s">
        <v>3</v>
      </c>
      <c r="S2" s="238"/>
      <c r="T2" s="115" t="s">
        <v>66</v>
      </c>
      <c r="U2" s="232" t="s">
        <v>31</v>
      </c>
      <c r="V2" s="239" t="s">
        <v>92</v>
      </c>
      <c r="W2" s="239"/>
      <c r="X2" s="232"/>
      <c r="Y2" s="232"/>
      <c r="Z2" s="232"/>
      <c r="AA2" s="116" t="s">
        <v>93</v>
      </c>
      <c r="AB2" s="117"/>
      <c r="AC2" s="232" t="s">
        <v>5</v>
      </c>
      <c r="AD2" s="232"/>
    </row>
    <row r="3" spans="1:30" ht="22.5" customHeight="1">
      <c r="A3" s="235"/>
      <c r="B3" s="236"/>
      <c r="C3" s="237"/>
      <c r="D3" s="238"/>
      <c r="E3" s="118" t="s">
        <v>94</v>
      </c>
      <c r="F3" s="232"/>
      <c r="G3" s="239"/>
      <c r="H3" s="239"/>
      <c r="I3" s="232"/>
      <c r="J3" s="232"/>
      <c r="K3" s="232"/>
      <c r="N3" s="240" t="s">
        <v>95</v>
      </c>
      <c r="O3" s="240"/>
      <c r="P3" s="235"/>
      <c r="Q3" s="236"/>
      <c r="R3" s="237"/>
      <c r="S3" s="238"/>
      <c r="T3" s="118" t="s">
        <v>94</v>
      </c>
      <c r="U3" s="232"/>
      <c r="V3" s="239"/>
      <c r="W3" s="239"/>
      <c r="X3" s="232"/>
      <c r="Y3" s="232"/>
      <c r="Z3" s="232"/>
      <c r="AC3" s="240" t="s">
        <v>95</v>
      </c>
      <c r="AD3" s="240"/>
    </row>
    <row r="4" spans="1:30" ht="24.75" customHeight="1">
      <c r="A4" s="151"/>
      <c r="B4" s="151"/>
      <c r="C4" s="151"/>
      <c r="D4" s="151"/>
      <c r="E4" s="117"/>
      <c r="F4" s="117"/>
      <c r="G4" s="151"/>
      <c r="H4" s="151"/>
      <c r="I4" s="151"/>
      <c r="J4" s="151"/>
      <c r="K4" s="151"/>
      <c r="L4" s="117"/>
      <c r="M4" s="117"/>
      <c r="N4" s="117"/>
      <c r="O4" s="117"/>
      <c r="P4" s="151"/>
      <c r="Q4" s="151"/>
      <c r="R4" s="151"/>
      <c r="S4" s="151"/>
      <c r="T4" s="117"/>
      <c r="U4" s="117"/>
      <c r="V4" s="151"/>
      <c r="W4" s="151"/>
      <c r="X4" s="151"/>
      <c r="Y4" s="151"/>
      <c r="Z4" s="151"/>
      <c r="AA4" s="117"/>
      <c r="AB4" s="117"/>
      <c r="AC4" s="117"/>
      <c r="AD4" s="117"/>
    </row>
    <row r="5" spans="1:30" ht="24.75" customHeight="1">
      <c r="A5" s="151"/>
      <c r="B5" s="151"/>
      <c r="C5" s="151"/>
      <c r="D5" s="151"/>
      <c r="E5" s="117"/>
      <c r="F5" s="117"/>
      <c r="G5" s="151"/>
      <c r="H5" s="151"/>
      <c r="I5" s="151"/>
      <c r="J5" s="151"/>
      <c r="K5" s="151"/>
      <c r="L5" s="117"/>
      <c r="M5" s="117"/>
      <c r="N5" s="117"/>
      <c r="O5" s="117"/>
      <c r="P5" s="151"/>
      <c r="Q5" s="151"/>
      <c r="R5" s="151"/>
      <c r="S5" s="151"/>
      <c r="T5" s="117"/>
      <c r="U5" s="117"/>
      <c r="V5" s="151"/>
      <c r="W5" s="151"/>
      <c r="X5" s="151"/>
      <c r="Y5" s="151"/>
      <c r="Z5" s="151"/>
      <c r="AA5" s="117"/>
      <c r="AB5" s="117"/>
      <c r="AC5" s="117"/>
      <c r="AD5" s="117"/>
    </row>
    <row r="6" spans="1:30" ht="27.75" customHeight="1">
      <c r="A6" s="151"/>
      <c r="B6" s="151"/>
      <c r="C6" s="151"/>
      <c r="D6" s="151"/>
      <c r="E6" s="117"/>
      <c r="F6" s="117"/>
      <c r="G6" s="151"/>
      <c r="H6" s="151"/>
      <c r="I6" s="151"/>
      <c r="J6" s="151"/>
      <c r="K6" s="151"/>
      <c r="L6" s="117"/>
      <c r="M6" s="117"/>
      <c r="N6" s="117"/>
      <c r="O6" s="117"/>
      <c r="P6" s="151"/>
      <c r="Q6" s="151"/>
      <c r="R6" s="151"/>
      <c r="S6" s="151"/>
      <c r="T6" s="117"/>
      <c r="U6" s="117"/>
      <c r="V6" s="151"/>
      <c r="W6" s="151"/>
      <c r="X6" s="151"/>
      <c r="Y6" s="151"/>
      <c r="Z6" s="151"/>
      <c r="AA6" s="117"/>
      <c r="AB6" s="117"/>
      <c r="AC6" s="117"/>
      <c r="AD6" s="117"/>
    </row>
    <row r="7" spans="1:30" ht="26.25" customHeight="1">
      <c r="A7" s="151"/>
      <c r="B7" s="151"/>
      <c r="C7" s="151"/>
      <c r="D7" s="151"/>
      <c r="E7" s="117"/>
      <c r="F7" s="117"/>
      <c r="G7" s="151"/>
      <c r="H7" s="151"/>
      <c r="I7" s="151"/>
      <c r="J7" s="151"/>
      <c r="K7" s="151"/>
      <c r="L7" s="117"/>
      <c r="M7" s="117"/>
      <c r="N7" s="117"/>
      <c r="O7" s="117"/>
      <c r="P7" s="151"/>
      <c r="Q7" s="151"/>
      <c r="R7" s="151"/>
      <c r="S7" s="151"/>
      <c r="T7" s="117"/>
      <c r="U7" s="117"/>
      <c r="V7" s="151"/>
      <c r="W7" s="151"/>
      <c r="X7" s="151"/>
      <c r="Y7" s="151"/>
      <c r="Z7" s="151"/>
      <c r="AA7" s="117"/>
      <c r="AB7" s="117"/>
      <c r="AC7" s="117"/>
      <c r="AD7" s="117"/>
    </row>
    <row r="8" spans="1:30" ht="27" customHeight="1">
      <c r="A8" s="151"/>
      <c r="B8" s="151"/>
      <c r="C8" s="151"/>
      <c r="D8" s="151"/>
      <c r="E8" s="117"/>
      <c r="F8" s="117"/>
      <c r="G8" s="151"/>
      <c r="H8" s="151"/>
      <c r="I8" s="151"/>
      <c r="J8" s="151"/>
      <c r="K8" s="151"/>
      <c r="L8" s="117"/>
      <c r="M8" s="117"/>
      <c r="N8" s="117"/>
      <c r="O8" s="117"/>
      <c r="P8" s="151"/>
      <c r="Q8" s="151"/>
      <c r="R8" s="151"/>
      <c r="S8" s="151"/>
      <c r="T8" s="117"/>
      <c r="U8" s="117"/>
      <c r="V8" s="151"/>
      <c r="W8" s="151"/>
      <c r="X8" s="151"/>
      <c r="Y8" s="151"/>
      <c r="Z8" s="151"/>
      <c r="AA8" s="117"/>
      <c r="AB8" s="117"/>
      <c r="AC8" s="117"/>
      <c r="AD8" s="117"/>
    </row>
    <row r="9" spans="1:30" ht="26.25" customHeight="1">
      <c r="A9" s="151"/>
      <c r="B9" s="151"/>
      <c r="C9" s="151"/>
      <c r="D9" s="151"/>
      <c r="E9" s="117"/>
      <c r="F9" s="117"/>
      <c r="G9" s="151"/>
      <c r="H9" s="151"/>
      <c r="I9" s="151"/>
      <c r="J9" s="151"/>
      <c r="K9" s="151"/>
      <c r="L9" s="117"/>
      <c r="M9" s="117"/>
      <c r="N9" s="117"/>
      <c r="O9" s="117"/>
      <c r="P9" s="151"/>
      <c r="Q9" s="151"/>
      <c r="R9" s="151"/>
      <c r="S9" s="151"/>
      <c r="T9" s="117"/>
      <c r="U9" s="117"/>
      <c r="V9" s="151"/>
      <c r="W9" s="151"/>
      <c r="X9" s="151"/>
      <c r="Y9" s="151"/>
      <c r="Z9" s="151"/>
      <c r="AA9" s="117"/>
      <c r="AB9" s="117"/>
      <c r="AC9" s="117"/>
      <c r="AD9" s="117"/>
    </row>
    <row r="10" spans="1:30" ht="27.75" customHeight="1">
      <c r="A10" s="151"/>
      <c r="B10" s="151"/>
      <c r="C10" s="151"/>
      <c r="D10" s="151"/>
      <c r="E10" s="117"/>
      <c r="F10" s="117"/>
      <c r="G10" s="151"/>
      <c r="H10" s="151"/>
      <c r="I10" s="151"/>
      <c r="J10" s="151"/>
      <c r="K10" s="151"/>
      <c r="L10" s="117"/>
      <c r="M10" s="117"/>
      <c r="N10" s="117"/>
      <c r="O10" s="117"/>
      <c r="P10" s="151"/>
      <c r="Q10" s="151"/>
      <c r="R10" s="151"/>
      <c r="S10" s="151"/>
      <c r="T10" s="117"/>
      <c r="U10" s="117"/>
      <c r="V10" s="151"/>
      <c r="W10" s="151"/>
      <c r="X10" s="151"/>
      <c r="Y10" s="151"/>
      <c r="Z10" s="151"/>
      <c r="AA10" s="117"/>
      <c r="AB10" s="117"/>
      <c r="AC10" s="117"/>
      <c r="AD10" s="117"/>
    </row>
    <row r="11" spans="1:30" ht="27" customHeight="1">
      <c r="A11" s="151"/>
      <c r="B11" s="151"/>
      <c r="C11" s="151"/>
      <c r="D11" s="151"/>
      <c r="E11" s="117"/>
      <c r="F11" s="117"/>
      <c r="G11" s="151"/>
      <c r="H11" s="151"/>
      <c r="I11" s="151"/>
      <c r="J11" s="151"/>
      <c r="K11" s="151"/>
      <c r="L11" s="117"/>
      <c r="M11" s="117"/>
      <c r="N11" s="117"/>
      <c r="O11" s="117"/>
      <c r="P11" s="151"/>
      <c r="Q11" s="151"/>
      <c r="R11" s="151"/>
      <c r="S11" s="151"/>
      <c r="T11" s="117"/>
      <c r="U11" s="117"/>
      <c r="V11" s="151"/>
      <c r="W11" s="151"/>
      <c r="X11" s="151"/>
      <c r="Y11" s="151"/>
      <c r="Z11" s="151"/>
      <c r="AA11" s="117"/>
      <c r="AB11" s="117"/>
      <c r="AC11" s="117"/>
      <c r="AD11" s="117"/>
    </row>
    <row r="12" spans="1:30" ht="27.75" customHeight="1">
      <c r="A12" s="151"/>
      <c r="B12" s="151"/>
      <c r="C12" s="151"/>
      <c r="D12" s="151"/>
      <c r="E12" s="117"/>
      <c r="F12" s="117"/>
      <c r="G12" s="151"/>
      <c r="H12" s="151"/>
      <c r="I12" s="151"/>
      <c r="J12" s="151"/>
      <c r="K12" s="151"/>
      <c r="L12" s="117"/>
      <c r="M12" s="117"/>
      <c r="N12" s="117"/>
      <c r="O12" s="117"/>
      <c r="P12" s="151"/>
      <c r="Q12" s="151"/>
      <c r="R12" s="151"/>
      <c r="S12" s="151"/>
      <c r="T12" s="117"/>
      <c r="U12" s="117"/>
      <c r="V12" s="151"/>
      <c r="W12" s="151"/>
      <c r="X12" s="151"/>
      <c r="Y12" s="151"/>
      <c r="Z12" s="151"/>
      <c r="AA12" s="117"/>
      <c r="AB12" s="117"/>
      <c r="AC12" s="117"/>
      <c r="AD12" s="117"/>
    </row>
    <row r="13" spans="1:30" ht="26.25" customHeight="1">
      <c r="A13" s="151"/>
      <c r="B13" s="151"/>
      <c r="C13" s="151"/>
      <c r="D13" s="151"/>
      <c r="E13" s="117"/>
      <c r="F13" s="117"/>
      <c r="G13" s="151"/>
      <c r="H13" s="151"/>
      <c r="I13" s="151"/>
      <c r="J13" s="151"/>
      <c r="K13" s="151"/>
      <c r="L13" s="117"/>
      <c r="M13" s="117"/>
      <c r="N13" s="117"/>
      <c r="O13" s="117"/>
      <c r="P13" s="151"/>
      <c r="Q13" s="151"/>
      <c r="R13" s="151"/>
      <c r="S13" s="151"/>
      <c r="T13" s="117"/>
      <c r="U13" s="117"/>
      <c r="V13" s="151"/>
      <c r="W13" s="151"/>
      <c r="X13" s="151"/>
      <c r="Y13" s="151"/>
      <c r="Z13" s="151"/>
      <c r="AA13" s="117"/>
      <c r="AB13" s="117"/>
      <c r="AC13" s="117"/>
      <c r="AD13" s="117"/>
    </row>
    <row r="14" spans="1:30" ht="21" customHeight="1">
      <c r="A14" s="225" t="s">
        <v>71</v>
      </c>
      <c r="B14" s="225"/>
      <c r="C14" s="225"/>
      <c r="D14" s="225"/>
      <c r="E14" s="225"/>
      <c r="F14" s="225"/>
      <c r="G14" s="226"/>
      <c r="H14" s="227" t="s">
        <v>96</v>
      </c>
      <c r="I14" s="228"/>
      <c r="J14" s="119" t="s">
        <v>97</v>
      </c>
      <c r="K14" s="229"/>
      <c r="L14" s="229"/>
      <c r="M14" s="229"/>
      <c r="N14" s="229"/>
      <c r="O14" s="229"/>
      <c r="P14" s="225" t="s">
        <v>71</v>
      </c>
      <c r="Q14" s="225"/>
      <c r="R14" s="225"/>
      <c r="S14" s="225"/>
      <c r="T14" s="225"/>
      <c r="U14" s="225"/>
      <c r="V14" s="226"/>
      <c r="W14" s="227" t="s">
        <v>96</v>
      </c>
      <c r="X14" s="228"/>
      <c r="Y14" s="119" t="s">
        <v>97</v>
      </c>
      <c r="Z14" s="229"/>
      <c r="AA14" s="229"/>
      <c r="AB14" s="229"/>
      <c r="AC14" s="229"/>
      <c r="AD14" s="229"/>
    </row>
    <row r="15" spans="1:30" ht="12" customHeight="1">
      <c r="A15" s="230" t="s">
        <v>98</v>
      </c>
      <c r="B15" s="151"/>
      <c r="C15" s="151"/>
      <c r="D15" s="151"/>
      <c r="E15" s="151"/>
      <c r="F15" s="151"/>
      <c r="G15" s="214"/>
      <c r="H15" s="151"/>
      <c r="I15" s="151"/>
      <c r="J15" s="119" t="s">
        <v>99</v>
      </c>
      <c r="K15" s="229"/>
      <c r="L15" s="229"/>
      <c r="M15" s="229"/>
      <c r="N15" s="229"/>
      <c r="O15" s="229"/>
      <c r="P15" s="230" t="s">
        <v>98</v>
      </c>
      <c r="Q15" s="151"/>
      <c r="R15" s="151"/>
      <c r="S15" s="151"/>
      <c r="T15" s="151"/>
      <c r="U15" s="151"/>
      <c r="V15" s="214"/>
      <c r="W15" s="151"/>
      <c r="X15" s="151"/>
      <c r="Y15" s="119" t="s">
        <v>99</v>
      </c>
      <c r="Z15" s="229"/>
      <c r="AA15" s="229"/>
      <c r="AB15" s="229"/>
      <c r="AC15" s="229"/>
      <c r="AD15" s="229"/>
    </row>
    <row r="16" spans="1:30" ht="12" customHeight="1" thickBot="1">
      <c r="A16" s="230"/>
      <c r="B16" s="151"/>
      <c r="C16" s="151"/>
      <c r="D16" s="151"/>
      <c r="E16" s="151"/>
      <c r="F16" s="151"/>
      <c r="G16" s="214"/>
      <c r="H16" s="152"/>
      <c r="I16" s="152"/>
      <c r="J16" s="121" t="s">
        <v>100</v>
      </c>
      <c r="K16" s="215"/>
      <c r="L16" s="215"/>
      <c r="M16" s="215"/>
      <c r="N16" s="215"/>
      <c r="O16" s="215"/>
      <c r="P16" s="230"/>
      <c r="Q16" s="151"/>
      <c r="R16" s="151"/>
      <c r="S16" s="151"/>
      <c r="T16" s="151"/>
      <c r="U16" s="151"/>
      <c r="V16" s="214"/>
      <c r="W16" s="152"/>
      <c r="X16" s="152"/>
      <c r="Y16" s="121" t="s">
        <v>100</v>
      </c>
      <c r="Z16" s="215"/>
      <c r="AA16" s="215"/>
      <c r="AB16" s="215"/>
      <c r="AC16" s="215"/>
      <c r="AD16" s="215"/>
    </row>
    <row r="17" spans="1:30" ht="18" customHeight="1">
      <c r="A17" s="120" t="s">
        <v>101</v>
      </c>
      <c r="B17" s="151"/>
      <c r="C17" s="151"/>
      <c r="D17" s="151"/>
      <c r="E17" s="151"/>
      <c r="F17" s="151"/>
      <c r="G17" s="214"/>
      <c r="H17" s="216" t="s">
        <v>102</v>
      </c>
      <c r="I17" s="217"/>
      <c r="J17" s="217"/>
      <c r="K17" s="217"/>
      <c r="L17" s="217"/>
      <c r="M17" s="217"/>
      <c r="N17" s="217"/>
      <c r="O17" s="218"/>
      <c r="P17" s="120" t="s">
        <v>101</v>
      </c>
      <c r="Q17" s="151"/>
      <c r="R17" s="151"/>
      <c r="S17" s="151"/>
      <c r="T17" s="151"/>
      <c r="U17" s="151"/>
      <c r="V17" s="214"/>
      <c r="W17" s="216" t="s">
        <v>102</v>
      </c>
      <c r="X17" s="217"/>
      <c r="Y17" s="217"/>
      <c r="Z17" s="217"/>
      <c r="AA17" s="217"/>
      <c r="AB17" s="217"/>
      <c r="AC17" s="217"/>
      <c r="AD17" s="218"/>
    </row>
    <row r="18" spans="1:30" ht="21" customHeight="1">
      <c r="A18" s="120" t="s">
        <v>103</v>
      </c>
      <c r="B18" s="151"/>
      <c r="C18" s="151"/>
      <c r="D18" s="151"/>
      <c r="E18" s="151"/>
      <c r="F18" s="151"/>
      <c r="G18" s="214"/>
      <c r="H18" s="219"/>
      <c r="I18" s="220"/>
      <c r="J18" s="220"/>
      <c r="K18" s="220"/>
      <c r="L18" s="220"/>
      <c r="M18" s="220"/>
      <c r="N18" s="220"/>
      <c r="O18" s="221"/>
      <c r="P18" s="120" t="s">
        <v>103</v>
      </c>
      <c r="Q18" s="151"/>
      <c r="R18" s="151"/>
      <c r="S18" s="151"/>
      <c r="T18" s="151"/>
      <c r="U18" s="151"/>
      <c r="V18" s="214"/>
      <c r="W18" s="219"/>
      <c r="X18" s="220"/>
      <c r="Y18" s="220"/>
      <c r="Z18" s="220"/>
      <c r="AA18" s="220"/>
      <c r="AB18" s="220"/>
      <c r="AC18" s="220"/>
      <c r="AD18" s="221"/>
    </row>
    <row r="19" spans="1:30" ht="24" customHeight="1">
      <c r="A19" s="120" t="s">
        <v>104</v>
      </c>
      <c r="B19" s="151"/>
      <c r="C19" s="151"/>
      <c r="D19" s="151"/>
      <c r="E19" s="151"/>
      <c r="F19" s="151"/>
      <c r="G19" s="214"/>
      <c r="H19" s="219"/>
      <c r="I19" s="220"/>
      <c r="J19" s="220"/>
      <c r="K19" s="220"/>
      <c r="L19" s="220"/>
      <c r="M19" s="220"/>
      <c r="N19" s="220"/>
      <c r="O19" s="221"/>
      <c r="P19" s="120" t="s">
        <v>104</v>
      </c>
      <c r="Q19" s="151"/>
      <c r="R19" s="151"/>
      <c r="S19" s="151"/>
      <c r="T19" s="151"/>
      <c r="U19" s="151"/>
      <c r="V19" s="214"/>
      <c r="W19" s="219"/>
      <c r="X19" s="220"/>
      <c r="Y19" s="220"/>
      <c r="Z19" s="220"/>
      <c r="AA19" s="220"/>
      <c r="AB19" s="220"/>
      <c r="AC19" s="220"/>
      <c r="AD19" s="221"/>
    </row>
    <row r="20" spans="1:30" ht="21.75" customHeight="1">
      <c r="A20" s="120" t="s">
        <v>76</v>
      </c>
      <c r="B20" s="151"/>
      <c r="C20" s="151"/>
      <c r="D20" s="151"/>
      <c r="E20" s="151"/>
      <c r="F20" s="151"/>
      <c r="G20" s="214"/>
      <c r="H20" s="219"/>
      <c r="I20" s="220"/>
      <c r="J20" s="220"/>
      <c r="K20" s="220"/>
      <c r="L20" s="220"/>
      <c r="M20" s="220"/>
      <c r="N20" s="220"/>
      <c r="O20" s="221"/>
      <c r="P20" s="120" t="s">
        <v>76</v>
      </c>
      <c r="Q20" s="151"/>
      <c r="R20" s="151"/>
      <c r="S20" s="151"/>
      <c r="T20" s="151"/>
      <c r="U20" s="151"/>
      <c r="V20" s="214"/>
      <c r="W20" s="219"/>
      <c r="X20" s="220"/>
      <c r="Y20" s="220"/>
      <c r="Z20" s="220"/>
      <c r="AA20" s="220"/>
      <c r="AB20" s="220"/>
      <c r="AC20" s="220"/>
      <c r="AD20" s="221"/>
    </row>
    <row r="21" spans="1:30" ht="21" customHeight="1">
      <c r="A21" s="120" t="s">
        <v>43</v>
      </c>
      <c r="B21" s="151"/>
      <c r="C21" s="151"/>
      <c r="D21" s="151"/>
      <c r="E21" s="151"/>
      <c r="F21" s="151"/>
      <c r="G21" s="214"/>
      <c r="H21" s="219"/>
      <c r="I21" s="220"/>
      <c r="J21" s="220"/>
      <c r="K21" s="220"/>
      <c r="L21" s="220"/>
      <c r="M21" s="220"/>
      <c r="N21" s="220"/>
      <c r="O21" s="221"/>
      <c r="P21" s="120" t="s">
        <v>43</v>
      </c>
      <c r="Q21" s="151"/>
      <c r="R21" s="151"/>
      <c r="S21" s="151"/>
      <c r="T21" s="151"/>
      <c r="U21" s="151"/>
      <c r="V21" s="214"/>
      <c r="W21" s="219"/>
      <c r="X21" s="220"/>
      <c r="Y21" s="220"/>
      <c r="Z21" s="220"/>
      <c r="AA21" s="220"/>
      <c r="AB21" s="220"/>
      <c r="AC21" s="220"/>
      <c r="AD21" s="221"/>
    </row>
    <row r="22" spans="1:30" ht="21.75" customHeight="1">
      <c r="A22" s="120" t="s">
        <v>68</v>
      </c>
      <c r="B22" s="151"/>
      <c r="C22" s="151"/>
      <c r="D22" s="151"/>
      <c r="E22" s="151"/>
      <c r="F22" s="151"/>
      <c r="G22" s="214"/>
      <c r="H22" s="219"/>
      <c r="I22" s="220"/>
      <c r="J22" s="220"/>
      <c r="K22" s="220"/>
      <c r="L22" s="220"/>
      <c r="M22" s="220"/>
      <c r="N22" s="220"/>
      <c r="O22" s="221"/>
      <c r="P22" s="120" t="s">
        <v>68</v>
      </c>
      <c r="Q22" s="151"/>
      <c r="R22" s="151"/>
      <c r="S22" s="151"/>
      <c r="T22" s="151"/>
      <c r="U22" s="151"/>
      <c r="V22" s="214"/>
      <c r="W22" s="219"/>
      <c r="X22" s="220"/>
      <c r="Y22" s="220"/>
      <c r="Z22" s="220"/>
      <c r="AA22" s="220"/>
      <c r="AB22" s="220"/>
      <c r="AC22" s="220"/>
      <c r="AD22" s="221"/>
    </row>
    <row r="23" spans="1:30" ht="20.25" customHeight="1">
      <c r="A23" s="120" t="s">
        <v>10</v>
      </c>
      <c r="B23" s="151"/>
      <c r="C23" s="151"/>
      <c r="D23" s="151"/>
      <c r="E23" s="151"/>
      <c r="F23" s="151"/>
      <c r="G23" s="214"/>
      <c r="H23" s="219"/>
      <c r="I23" s="220"/>
      <c r="J23" s="220"/>
      <c r="K23" s="220"/>
      <c r="L23" s="220"/>
      <c r="M23" s="220"/>
      <c r="N23" s="220"/>
      <c r="O23" s="221"/>
      <c r="P23" s="120" t="s">
        <v>10</v>
      </c>
      <c r="Q23" s="151"/>
      <c r="R23" s="151"/>
      <c r="S23" s="151"/>
      <c r="T23" s="151"/>
      <c r="U23" s="151"/>
      <c r="V23" s="214"/>
      <c r="W23" s="219"/>
      <c r="X23" s="220"/>
      <c r="Y23" s="220"/>
      <c r="Z23" s="220"/>
      <c r="AA23" s="220"/>
      <c r="AB23" s="220"/>
      <c r="AC23" s="220"/>
      <c r="AD23" s="221"/>
    </row>
    <row r="24" spans="1:30" ht="22.5" customHeight="1" thickBot="1">
      <c r="A24" s="120" t="s">
        <v>105</v>
      </c>
      <c r="B24" s="151"/>
      <c r="C24" s="151"/>
      <c r="D24" s="151"/>
      <c r="E24" s="151"/>
      <c r="F24" s="151"/>
      <c r="G24" s="214"/>
      <c r="H24" s="222"/>
      <c r="I24" s="223"/>
      <c r="J24" s="223"/>
      <c r="K24" s="223"/>
      <c r="L24" s="223"/>
      <c r="M24" s="223"/>
      <c r="N24" s="223"/>
      <c r="O24" s="224"/>
      <c r="P24" s="120" t="s">
        <v>105</v>
      </c>
      <c r="Q24" s="151"/>
      <c r="R24" s="151"/>
      <c r="S24" s="151"/>
      <c r="T24" s="151"/>
      <c r="U24" s="151"/>
      <c r="V24" s="214"/>
      <c r="W24" s="222"/>
      <c r="X24" s="223"/>
      <c r="Y24" s="223"/>
      <c r="Z24" s="223"/>
      <c r="AA24" s="223"/>
      <c r="AB24" s="223"/>
      <c r="AC24" s="223"/>
      <c r="AD24" s="224"/>
    </row>
  </sheetData>
  <mergeCells count="170">
    <mergeCell ref="I12:K12"/>
    <mergeCell ref="I13:K13"/>
    <mergeCell ref="G12:H12"/>
    <mergeCell ref="G13:H13"/>
    <mergeCell ref="I4:K4"/>
    <mergeCell ref="I5:K5"/>
    <mergeCell ref="I6:K6"/>
    <mergeCell ref="I7:K7"/>
    <mergeCell ref="I8:K8"/>
    <mergeCell ref="I9:K9"/>
    <mergeCell ref="I10:K10"/>
    <mergeCell ref="I11:K11"/>
    <mergeCell ref="C12:D12"/>
    <mergeCell ref="C13:D13"/>
    <mergeCell ref="G4:H4"/>
    <mergeCell ref="G5:H5"/>
    <mergeCell ref="G6:H6"/>
    <mergeCell ref="G7:H7"/>
    <mergeCell ref="G8:H8"/>
    <mergeCell ref="G9:H9"/>
    <mergeCell ref="G10:H10"/>
    <mergeCell ref="G11:H11"/>
    <mergeCell ref="C8:D8"/>
    <mergeCell ref="C9:D9"/>
    <mergeCell ref="C10:D10"/>
    <mergeCell ref="C11:D11"/>
    <mergeCell ref="C4:D4"/>
    <mergeCell ref="C5:D5"/>
    <mergeCell ref="C6:D6"/>
    <mergeCell ref="C7:D7"/>
    <mergeCell ref="H14:I14"/>
    <mergeCell ref="K14:O14"/>
    <mergeCell ref="K15:O15"/>
    <mergeCell ref="K16:O16"/>
    <mergeCell ref="F24:G24"/>
    <mergeCell ref="H17:O24"/>
    <mergeCell ref="H15:I15"/>
    <mergeCell ref="H16:I16"/>
    <mergeCell ref="D23:E23"/>
    <mergeCell ref="D24:E24"/>
    <mergeCell ref="F15:G16"/>
    <mergeCell ref="F17:G17"/>
    <mergeCell ref="F18:G18"/>
    <mergeCell ref="F19:G19"/>
    <mergeCell ref="F20:G20"/>
    <mergeCell ref="F21:G21"/>
    <mergeCell ref="F22:G22"/>
    <mergeCell ref="F23:G23"/>
    <mergeCell ref="B22:C22"/>
    <mergeCell ref="B23:C23"/>
    <mergeCell ref="B24:C24"/>
    <mergeCell ref="D15:E16"/>
    <mergeCell ref="D17:E17"/>
    <mergeCell ref="D18:E18"/>
    <mergeCell ref="D19:E19"/>
    <mergeCell ref="D20:E20"/>
    <mergeCell ref="D21:E21"/>
    <mergeCell ref="D22:E22"/>
    <mergeCell ref="B18:C18"/>
    <mergeCell ref="B19:C19"/>
    <mergeCell ref="B20:C20"/>
    <mergeCell ref="B21:C21"/>
    <mergeCell ref="A14:G14"/>
    <mergeCell ref="A15:A16"/>
    <mergeCell ref="B15:C16"/>
    <mergeCell ref="B17:C17"/>
    <mergeCell ref="F1:K1"/>
    <mergeCell ref="M1:O1"/>
    <mergeCell ref="C2:D3"/>
    <mergeCell ref="F2:F3"/>
    <mergeCell ref="G2:H3"/>
    <mergeCell ref="I2:K3"/>
    <mergeCell ref="N2:O2"/>
    <mergeCell ref="N3:O3"/>
    <mergeCell ref="A11:B11"/>
    <mergeCell ref="A12:B12"/>
    <mergeCell ref="A13:B13"/>
    <mergeCell ref="A2:B3"/>
    <mergeCell ref="A7:B7"/>
    <mergeCell ref="A8:B8"/>
    <mergeCell ref="A9:B9"/>
    <mergeCell ref="A10:B10"/>
    <mergeCell ref="A4:B4"/>
    <mergeCell ref="A5:B5"/>
    <mergeCell ref="A6:B6"/>
    <mergeCell ref="U1:Z1"/>
    <mergeCell ref="AB1:AD1"/>
    <mergeCell ref="P2:Q3"/>
    <mergeCell ref="R2:S3"/>
    <mergeCell ref="U2:U3"/>
    <mergeCell ref="V2:W3"/>
    <mergeCell ref="X2:Z3"/>
    <mergeCell ref="AC2:AD2"/>
    <mergeCell ref="AC3:AD3"/>
    <mergeCell ref="P4:Q4"/>
    <mergeCell ref="R4:S4"/>
    <mergeCell ref="V4:W4"/>
    <mergeCell ref="X4:Z4"/>
    <mergeCell ref="P5:Q5"/>
    <mergeCell ref="R5:S5"/>
    <mergeCell ref="V5:W5"/>
    <mergeCell ref="X5:Z5"/>
    <mergeCell ref="P6:Q6"/>
    <mergeCell ref="R6:S6"/>
    <mergeCell ref="V6:W6"/>
    <mergeCell ref="X6:Z6"/>
    <mergeCell ref="P7:Q7"/>
    <mergeCell ref="R7:S7"/>
    <mergeCell ref="V7:W7"/>
    <mergeCell ref="X7:Z7"/>
    <mergeCell ref="P8:Q8"/>
    <mergeCell ref="R8:S8"/>
    <mergeCell ref="V8:W8"/>
    <mergeCell ref="X8:Z8"/>
    <mergeCell ref="P9:Q9"/>
    <mergeCell ref="R9:S9"/>
    <mergeCell ref="V9:W9"/>
    <mergeCell ref="X9:Z9"/>
    <mergeCell ref="P10:Q10"/>
    <mergeCell ref="R10:S10"/>
    <mergeCell ref="V10:W10"/>
    <mergeCell ref="X10:Z10"/>
    <mergeCell ref="P11:Q11"/>
    <mergeCell ref="R11:S11"/>
    <mergeCell ref="V11:W11"/>
    <mergeCell ref="X11:Z11"/>
    <mergeCell ref="P12:Q12"/>
    <mergeCell ref="R12:S12"/>
    <mergeCell ref="V12:W12"/>
    <mergeCell ref="X12:Z12"/>
    <mergeCell ref="P13:Q13"/>
    <mergeCell ref="R13:S13"/>
    <mergeCell ref="V13:W13"/>
    <mergeCell ref="X13:Z13"/>
    <mergeCell ref="P14:V14"/>
    <mergeCell ref="W14:X14"/>
    <mergeCell ref="Z14:AD14"/>
    <mergeCell ref="P15:P16"/>
    <mergeCell ref="Q15:R16"/>
    <mergeCell ref="S15:T16"/>
    <mergeCell ref="U15:V16"/>
    <mergeCell ref="W15:X15"/>
    <mergeCell ref="Z15:AD15"/>
    <mergeCell ref="W16:X16"/>
    <mergeCell ref="Z16:AD16"/>
    <mergeCell ref="Q17:R17"/>
    <mergeCell ref="S17:T17"/>
    <mergeCell ref="U17:V17"/>
    <mergeCell ref="W17:AD24"/>
    <mergeCell ref="Q18:R18"/>
    <mergeCell ref="S18:T18"/>
    <mergeCell ref="U18:V18"/>
    <mergeCell ref="Q19:R19"/>
    <mergeCell ref="S19:T19"/>
    <mergeCell ref="U19:V19"/>
    <mergeCell ref="Q20:R20"/>
    <mergeCell ref="S20:T20"/>
    <mergeCell ref="U20:V20"/>
    <mergeCell ref="Q21:R21"/>
    <mergeCell ref="S21:T21"/>
    <mergeCell ref="U21:V21"/>
    <mergeCell ref="Q22:R22"/>
    <mergeCell ref="S22:T22"/>
    <mergeCell ref="U22:V22"/>
    <mergeCell ref="Q23:R23"/>
    <mergeCell ref="S23:T23"/>
    <mergeCell ref="U23:V23"/>
    <mergeCell ref="Q24:R24"/>
    <mergeCell ref="S24:T24"/>
    <mergeCell ref="U24:V24"/>
  </mergeCells>
  <printOptions/>
  <pageMargins left="0.2" right="0.2" top="0.51" bottom="0.44" header="0.5" footer="0.5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RowColHeaders="0" showZeros="0" tabSelected="1" showOutlineSymbols="0" zoomScale="90" zoomScaleNormal="90" workbookViewId="0" topLeftCell="A1">
      <selection activeCell="C1" sqref="C1"/>
    </sheetView>
  </sheetViews>
  <sheetFormatPr defaultColWidth="9.140625" defaultRowHeight="12.75"/>
  <cols>
    <col min="1" max="1" width="12.7109375" style="125" customWidth="1"/>
    <col min="2" max="2" width="2.28125" style="125" customWidth="1"/>
    <col min="3" max="3" width="6.7109375" style="125" customWidth="1"/>
    <col min="4" max="4" width="1.28515625" style="125" customWidth="1"/>
    <col min="5" max="6" width="7.7109375" style="125" customWidth="1"/>
    <col min="7" max="7" width="4.7109375" style="125" customWidth="1"/>
    <col min="8" max="8" width="3.7109375" style="125" customWidth="1"/>
    <col min="9" max="18" width="4.7109375" style="125" customWidth="1"/>
    <col min="19" max="19" width="8.7109375" style="125" customWidth="1"/>
    <col min="20" max="20" width="3.7109375" style="125" customWidth="1"/>
    <col min="21" max="22" width="4.7109375" style="125" customWidth="1"/>
    <col min="23" max="23" width="3.7109375" style="125" customWidth="1"/>
    <col min="24" max="24" width="9.7109375" style="125" customWidth="1"/>
    <col min="25" max="16384" width="9.140625" style="125" customWidth="1"/>
  </cols>
  <sheetData>
    <row r="1" spans="1:24" ht="18" customHeight="1" thickBot="1">
      <c r="A1" s="122" t="s">
        <v>106</v>
      </c>
      <c r="B1" s="123" t="s">
        <v>107</v>
      </c>
      <c r="C1" s="124"/>
      <c r="D1" s="277" t="s">
        <v>24</v>
      </c>
      <c r="E1" s="278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1"/>
    </row>
    <row r="2" spans="1:24" ht="18" customHeight="1" thickBot="1">
      <c r="A2" s="292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</row>
    <row r="3" spans="1:24" ht="18" customHeight="1" thickBot="1">
      <c r="A3" s="292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1"/>
    </row>
    <row r="4" spans="1:24" ht="18" customHeight="1" thickBot="1">
      <c r="A4" s="292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1"/>
    </row>
    <row r="5" spans="1:24" ht="18" customHeight="1" thickBot="1">
      <c r="A5" s="292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1"/>
    </row>
    <row r="6" spans="1:24" ht="18" customHeight="1" thickBot="1">
      <c r="A6" s="292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</row>
    <row r="7" spans="1:24" ht="18" customHeight="1" thickBot="1">
      <c r="A7" s="259" t="s">
        <v>108</v>
      </c>
      <c r="B7" s="260"/>
      <c r="C7" s="251" t="s">
        <v>109</v>
      </c>
      <c r="D7" s="253"/>
      <c r="E7" s="126"/>
      <c r="F7" s="127"/>
      <c r="G7" s="251" t="s">
        <v>66</v>
      </c>
      <c r="H7" s="253"/>
      <c r="I7" s="128" t="s">
        <v>28</v>
      </c>
      <c r="J7" s="128" t="s">
        <v>29</v>
      </c>
      <c r="K7" s="128" t="s">
        <v>30</v>
      </c>
      <c r="L7" s="128" t="s">
        <v>31</v>
      </c>
      <c r="M7" s="127"/>
      <c r="N7" s="129" t="s">
        <v>33</v>
      </c>
      <c r="O7" s="129" t="s">
        <v>34</v>
      </c>
      <c r="P7" s="245" t="s">
        <v>110</v>
      </c>
      <c r="Q7" s="247"/>
      <c r="R7" s="128" t="s">
        <v>36</v>
      </c>
      <c r="S7" s="256" t="s">
        <v>37</v>
      </c>
      <c r="T7" s="257"/>
      <c r="U7" s="257"/>
      <c r="V7" s="257"/>
      <c r="W7" s="257"/>
      <c r="X7" s="258"/>
    </row>
    <row r="8" spans="1:24" ht="18" customHeight="1" thickBot="1">
      <c r="A8" s="279" t="s">
        <v>111</v>
      </c>
      <c r="B8" s="280"/>
      <c r="C8" s="251" t="s">
        <v>112</v>
      </c>
      <c r="D8" s="253"/>
      <c r="E8" s="132" t="s">
        <v>113</v>
      </c>
      <c r="F8" s="132" t="s">
        <v>3</v>
      </c>
      <c r="G8" s="128" t="s">
        <v>40</v>
      </c>
      <c r="H8" s="128" t="s">
        <v>41</v>
      </c>
      <c r="I8" s="133"/>
      <c r="J8" s="126" t="str">
        <f>"-L"</f>
        <v>-L</v>
      </c>
      <c r="K8" s="126" t="str">
        <f>"-E"</f>
        <v>-E</v>
      </c>
      <c r="L8" s="126"/>
      <c r="M8" s="132" t="s">
        <v>32</v>
      </c>
      <c r="N8" s="128" t="s">
        <v>42</v>
      </c>
      <c r="O8" s="126"/>
      <c r="P8" s="263"/>
      <c r="Q8" s="264"/>
      <c r="R8" s="134"/>
      <c r="S8" s="245" t="s">
        <v>43</v>
      </c>
      <c r="T8" s="247"/>
      <c r="U8" s="254"/>
      <c r="V8" s="255"/>
      <c r="W8" s="245" t="s">
        <v>44</v>
      </c>
      <c r="X8" s="247"/>
    </row>
    <row r="9" spans="1:24" ht="18" customHeight="1" thickBot="1">
      <c r="A9" s="261"/>
      <c r="B9" s="262"/>
      <c r="C9" s="245" t="s">
        <v>114</v>
      </c>
      <c r="D9" s="247"/>
      <c r="E9" s="132" t="s">
        <v>115</v>
      </c>
      <c r="F9" s="135"/>
      <c r="G9" s="259" t="s">
        <v>116</v>
      </c>
      <c r="H9" s="260"/>
      <c r="I9" s="126" t="s">
        <v>49</v>
      </c>
      <c r="J9" s="132" t="str">
        <f>"+R"</f>
        <v>+R</v>
      </c>
      <c r="K9" s="132" t="str">
        <f>"+W"</f>
        <v>+W</v>
      </c>
      <c r="L9" s="132" t="s">
        <v>117</v>
      </c>
      <c r="M9" s="135"/>
      <c r="N9" s="128" t="s">
        <v>64</v>
      </c>
      <c r="O9" s="136" t="s">
        <v>54</v>
      </c>
      <c r="P9" s="128" t="s">
        <v>55</v>
      </c>
      <c r="Q9" s="128" t="s">
        <v>56</v>
      </c>
      <c r="R9" s="128" t="s">
        <v>5</v>
      </c>
      <c r="S9" s="263"/>
      <c r="T9" s="264"/>
      <c r="U9" s="245" t="s">
        <v>57</v>
      </c>
      <c r="V9" s="247"/>
      <c r="W9" s="263"/>
      <c r="X9" s="264"/>
    </row>
    <row r="10" spans="1:24" ht="18" customHeight="1" thickBot="1">
      <c r="A10" s="273"/>
      <c r="B10" s="274"/>
      <c r="C10" s="245" t="s">
        <v>46</v>
      </c>
      <c r="D10" s="247"/>
      <c r="E10" s="136"/>
      <c r="F10" s="137"/>
      <c r="G10" s="261"/>
      <c r="H10" s="262"/>
      <c r="I10" s="137"/>
      <c r="J10" s="136" t="s">
        <v>58</v>
      </c>
      <c r="K10" s="136" t="s">
        <v>118</v>
      </c>
      <c r="L10" s="136"/>
      <c r="M10" s="137"/>
      <c r="N10" s="138"/>
      <c r="O10" s="128" t="s">
        <v>61</v>
      </c>
      <c r="P10" s="128" t="s">
        <v>62</v>
      </c>
      <c r="Q10" s="128" t="s">
        <v>63</v>
      </c>
      <c r="R10" s="139"/>
      <c r="S10" s="263"/>
      <c r="T10" s="264"/>
      <c r="U10" s="245" t="s">
        <v>119</v>
      </c>
      <c r="V10" s="247"/>
      <c r="W10" s="263"/>
      <c r="X10" s="264"/>
    </row>
    <row r="11" spans="1:24" ht="18" customHeight="1" thickBot="1">
      <c r="A11" s="275"/>
      <c r="B11" s="276"/>
      <c r="C11" s="267"/>
      <c r="D11" s="268"/>
      <c r="E11" s="243"/>
      <c r="F11" s="241"/>
      <c r="G11" s="140"/>
      <c r="H11" s="140"/>
      <c r="I11" s="140"/>
      <c r="J11" s="140"/>
      <c r="K11" s="126">
        <f>MOD(J11+J12,360)</f>
        <v>0</v>
      </c>
      <c r="L11" s="126">
        <f>MOD(K11+K12,360)</f>
        <v>0</v>
      </c>
      <c r="M11" s="126">
        <f>MOD(L11+L12,360)</f>
        <v>0</v>
      </c>
      <c r="N11" s="140"/>
      <c r="O11" s="126">
        <f>SQRT(I11*I11-2*I11*H11*COS((G11-K11)*PI()/180)+H11*H11)</f>
        <v>0</v>
      </c>
      <c r="P11" s="126">
        <f>IF(O11=0,0,(N11/O11)*60)</f>
        <v>0</v>
      </c>
      <c r="Q11" s="140"/>
      <c r="R11" s="141">
        <f>(P11/60)*R8</f>
        <v>0</v>
      </c>
      <c r="S11" s="263"/>
      <c r="T11" s="264"/>
      <c r="U11" s="245" t="s">
        <v>66</v>
      </c>
      <c r="V11" s="247"/>
      <c r="W11" s="263"/>
      <c r="X11" s="264"/>
    </row>
    <row r="12" spans="1:24" ht="18" customHeight="1" thickBot="1">
      <c r="A12" s="273"/>
      <c r="B12" s="274"/>
      <c r="C12" s="269"/>
      <c r="D12" s="270"/>
      <c r="E12" s="244"/>
      <c r="F12" s="242"/>
      <c r="G12" s="271"/>
      <c r="H12" s="272"/>
      <c r="I12" s="142"/>
      <c r="J12" s="143">
        <f>IF(I11=0,0,-(180/PI())*ASIN((H11/I11)*SIN((J11-G11)*PI()/180)))</f>
        <v>0</v>
      </c>
      <c r="K12" s="144"/>
      <c r="L12" s="144"/>
      <c r="M12" s="142"/>
      <c r="N12" s="145">
        <f>IF(N11=0,0,N10-N11)</f>
        <v>0</v>
      </c>
      <c r="O12" s="144"/>
      <c r="P12" s="144"/>
      <c r="Q12" s="144"/>
      <c r="R12" s="146">
        <f>IF(R11=0,0,R10-R11)</f>
        <v>0</v>
      </c>
      <c r="S12" s="263"/>
      <c r="T12" s="264"/>
      <c r="U12" s="245" t="s">
        <v>120</v>
      </c>
      <c r="V12" s="247"/>
      <c r="W12" s="263"/>
      <c r="X12" s="264"/>
    </row>
    <row r="13" spans="1:24" ht="18" customHeight="1" thickBot="1">
      <c r="A13" s="275"/>
      <c r="B13" s="276"/>
      <c r="C13" s="281"/>
      <c r="D13" s="282"/>
      <c r="E13" s="243"/>
      <c r="F13" s="241">
        <f>F11</f>
        <v>0</v>
      </c>
      <c r="G13" s="140">
        <f>G11</f>
        <v>0</v>
      </c>
      <c r="H13" s="140">
        <f>H11</f>
        <v>0</v>
      </c>
      <c r="I13" s="140">
        <f>I11</f>
        <v>0</v>
      </c>
      <c r="J13" s="140"/>
      <c r="K13" s="126">
        <f>MOD(J13+J14,360)</f>
        <v>0</v>
      </c>
      <c r="L13" s="126">
        <f>MOD(K13+K14,360)</f>
        <v>0</v>
      </c>
      <c r="M13" s="126">
        <f>MOD(L13+L14,360)</f>
        <v>0</v>
      </c>
      <c r="N13" s="140"/>
      <c r="O13" s="126">
        <f>SQRT(I13*I13-2*I13*H13*COS((G13-K13)*PI()/180)+H13*H13)</f>
        <v>0</v>
      </c>
      <c r="P13" s="126">
        <f>IF(O13=0,0,(N13/O13)*60)</f>
        <v>0</v>
      </c>
      <c r="Q13" s="140"/>
      <c r="R13" s="147">
        <f>(P13/60)*R8</f>
        <v>0</v>
      </c>
      <c r="S13" s="263"/>
      <c r="T13" s="264"/>
      <c r="U13" s="245" t="s">
        <v>68</v>
      </c>
      <c r="V13" s="247"/>
      <c r="W13" s="263"/>
      <c r="X13" s="264"/>
    </row>
    <row r="14" spans="1:24" ht="18" customHeight="1" thickBot="1">
      <c r="A14" s="273"/>
      <c r="B14" s="274"/>
      <c r="C14" s="269"/>
      <c r="D14" s="270"/>
      <c r="E14" s="244"/>
      <c r="F14" s="242"/>
      <c r="G14" s="271">
        <f aca="true" t="shared" si="0" ref="G14:G28">G12</f>
        <v>0</v>
      </c>
      <c r="H14" s="272"/>
      <c r="I14" s="142"/>
      <c r="J14" s="143">
        <f>IF(I13=0,0,-(180/PI())*ASIN((H13/I13)*SIN((J13-G13)*PI()/180)))</f>
        <v>0</v>
      </c>
      <c r="K14" s="144">
        <f>K12</f>
        <v>0</v>
      </c>
      <c r="L14" s="144"/>
      <c r="M14" s="142"/>
      <c r="N14" s="145">
        <f>IF(N13=0,0,N12-N13)</f>
        <v>0</v>
      </c>
      <c r="O14" s="144"/>
      <c r="P14" s="144"/>
      <c r="Q14" s="144"/>
      <c r="R14" s="146">
        <f>IF(R13=0,0,R12-R13)</f>
        <v>0</v>
      </c>
      <c r="S14" s="263"/>
      <c r="T14" s="264"/>
      <c r="U14" s="245" t="s">
        <v>69</v>
      </c>
      <c r="V14" s="247"/>
      <c r="W14" s="263"/>
      <c r="X14" s="264"/>
    </row>
    <row r="15" spans="1:24" ht="18" customHeight="1" thickBot="1">
      <c r="A15" s="275"/>
      <c r="B15" s="276"/>
      <c r="C15" s="281"/>
      <c r="D15" s="282"/>
      <c r="E15" s="243"/>
      <c r="F15" s="241">
        <f>F13</f>
        <v>0</v>
      </c>
      <c r="G15" s="140">
        <f t="shared" si="0"/>
        <v>0</v>
      </c>
      <c r="H15" s="140">
        <f>H13</f>
        <v>0</v>
      </c>
      <c r="I15" s="140">
        <f>I13</f>
        <v>0</v>
      </c>
      <c r="J15" s="140"/>
      <c r="K15" s="126">
        <f>MOD(J15+J16,360)</f>
        <v>0</v>
      </c>
      <c r="L15" s="126">
        <f>MOD(K15+K16,360)</f>
        <v>0</v>
      </c>
      <c r="M15" s="126">
        <f>MOD(L15+L16,360)</f>
        <v>0</v>
      </c>
      <c r="N15" s="140"/>
      <c r="O15" s="126">
        <f>SQRT(I15*I15-2*I15*H15*COS((G15-K15)*PI()/180)+H15*H15)</f>
        <v>0</v>
      </c>
      <c r="P15" s="126">
        <f>IF(O15=0,0,(N15/O15)*60)</f>
        <v>0</v>
      </c>
      <c r="Q15" s="140"/>
      <c r="R15" s="147">
        <f>(P15/60)*R8</f>
        <v>0</v>
      </c>
      <c r="S15" s="263"/>
      <c r="T15" s="264"/>
      <c r="U15" s="283" t="s">
        <v>4</v>
      </c>
      <c r="V15" s="284"/>
      <c r="W15" s="265"/>
      <c r="X15" s="266"/>
    </row>
    <row r="16" spans="1:24" ht="18" customHeight="1" thickBot="1">
      <c r="A16" s="273"/>
      <c r="B16" s="274"/>
      <c r="C16" s="269"/>
      <c r="D16" s="270"/>
      <c r="E16" s="244"/>
      <c r="F16" s="242"/>
      <c r="G16" s="271">
        <f t="shared" si="0"/>
        <v>0</v>
      </c>
      <c r="H16" s="272"/>
      <c r="I16" s="142"/>
      <c r="J16" s="143">
        <f>IF(I15=0,0,-(180/PI())*ASIN((H15/I15)*SIN((J15-G15)*PI()/180)))</f>
        <v>0</v>
      </c>
      <c r="K16" s="144">
        <f>K14</f>
        <v>0</v>
      </c>
      <c r="L16" s="144"/>
      <c r="M16" s="142"/>
      <c r="N16" s="145">
        <f>IF(N15=0,0,N14-N15)</f>
        <v>0</v>
      </c>
      <c r="O16" s="144"/>
      <c r="P16" s="144"/>
      <c r="Q16" s="144"/>
      <c r="R16" s="146">
        <f>IF(R15=0,0,R14-R15)</f>
        <v>0</v>
      </c>
      <c r="S16" s="251" t="s">
        <v>71</v>
      </c>
      <c r="T16" s="252"/>
      <c r="U16" s="252"/>
      <c r="V16" s="252"/>
      <c r="W16" s="252"/>
      <c r="X16" s="253"/>
    </row>
    <row r="17" spans="1:24" ht="18" customHeight="1" thickBot="1">
      <c r="A17" s="275"/>
      <c r="B17" s="276"/>
      <c r="C17" s="281"/>
      <c r="D17" s="282"/>
      <c r="E17" s="243"/>
      <c r="F17" s="241">
        <f>F15</f>
        <v>0</v>
      </c>
      <c r="G17" s="140">
        <f t="shared" si="0"/>
        <v>0</v>
      </c>
      <c r="H17" s="140">
        <f>H15</f>
        <v>0</v>
      </c>
      <c r="I17" s="140">
        <f>I15</f>
        <v>0</v>
      </c>
      <c r="J17" s="140"/>
      <c r="K17" s="126">
        <f>MOD(J17+J18,360)</f>
        <v>0</v>
      </c>
      <c r="L17" s="126">
        <f>MOD(K17+K18,360)</f>
        <v>0</v>
      </c>
      <c r="M17" s="126">
        <f>MOD(L17+L18,360)</f>
        <v>0</v>
      </c>
      <c r="N17" s="140"/>
      <c r="O17" s="126">
        <f>SQRT(I17*I17-2*I17*H17*COS((G17-K17)*PI()/180)+H17*H17)</f>
        <v>0</v>
      </c>
      <c r="P17" s="126">
        <f>IF(O17=0,0,(N17/O17)*60)</f>
        <v>0</v>
      </c>
      <c r="Q17" s="140"/>
      <c r="R17" s="147">
        <f>(P17/60)*R8</f>
        <v>0</v>
      </c>
      <c r="S17" s="245" t="s">
        <v>43</v>
      </c>
      <c r="T17" s="246"/>
      <c r="U17" s="247"/>
      <c r="V17" s="245" t="s">
        <v>44</v>
      </c>
      <c r="W17" s="246"/>
      <c r="X17" s="247"/>
    </row>
    <row r="18" spans="1:24" ht="18" customHeight="1" thickBot="1">
      <c r="A18" s="273"/>
      <c r="B18" s="274"/>
      <c r="C18" s="269"/>
      <c r="D18" s="270"/>
      <c r="E18" s="244"/>
      <c r="F18" s="242"/>
      <c r="G18" s="271">
        <f t="shared" si="0"/>
        <v>0</v>
      </c>
      <c r="H18" s="272"/>
      <c r="I18" s="142"/>
      <c r="J18" s="143">
        <f>IF(I17=0,0,-(180/PI())*ASIN((H17/I17)*SIN((J17-G17)*PI()/180)))</f>
        <v>0</v>
      </c>
      <c r="K18" s="144">
        <f>K16</f>
        <v>0</v>
      </c>
      <c r="L18" s="144"/>
      <c r="M18" s="142"/>
      <c r="N18" s="145">
        <f>IF(N17=0,0,N16-N17)</f>
        <v>0</v>
      </c>
      <c r="O18" s="144"/>
      <c r="P18" s="144"/>
      <c r="Q18" s="144"/>
      <c r="R18" s="146">
        <f>IF(R17=0,0,R16-R17)</f>
        <v>0</v>
      </c>
      <c r="S18" s="263"/>
      <c r="T18" s="285"/>
      <c r="U18" s="264"/>
      <c r="V18" s="263"/>
      <c r="W18" s="285"/>
      <c r="X18" s="264"/>
    </row>
    <row r="19" spans="1:24" ht="18" customHeight="1" thickBot="1">
      <c r="A19" s="275"/>
      <c r="B19" s="276"/>
      <c r="C19" s="281"/>
      <c r="D19" s="282"/>
      <c r="E19" s="243"/>
      <c r="F19" s="241">
        <f>F17</f>
        <v>0</v>
      </c>
      <c r="G19" s="140">
        <f t="shared" si="0"/>
        <v>0</v>
      </c>
      <c r="H19" s="140">
        <f>H17</f>
        <v>0</v>
      </c>
      <c r="I19" s="140">
        <f>I17</f>
        <v>0</v>
      </c>
      <c r="J19" s="140"/>
      <c r="K19" s="126">
        <f>MOD(J19+J20,360)</f>
        <v>0</v>
      </c>
      <c r="L19" s="126">
        <f>MOD(K19+K20,360)</f>
        <v>0</v>
      </c>
      <c r="M19" s="126">
        <f>MOD(L19+L20,360)</f>
        <v>0</v>
      </c>
      <c r="N19" s="140"/>
      <c r="O19" s="126">
        <f>SQRT(I19*I19-2*I19*H19*COS((G19-K19)*PI()/180)+H19*H19)</f>
        <v>0</v>
      </c>
      <c r="P19" s="126">
        <f>IF(O19=0,0,(N19/O19)*60)</f>
        <v>0</v>
      </c>
      <c r="Q19" s="140"/>
      <c r="R19" s="147">
        <f>(P19/60)*R8</f>
        <v>0</v>
      </c>
      <c r="S19" s="128" t="s">
        <v>14</v>
      </c>
      <c r="T19" s="286"/>
      <c r="U19" s="287"/>
      <c r="V19" s="245" t="s">
        <v>14</v>
      </c>
      <c r="W19" s="247"/>
      <c r="X19" s="148"/>
    </row>
    <row r="20" spans="1:24" ht="18" customHeight="1" thickBot="1">
      <c r="A20" s="273"/>
      <c r="B20" s="274"/>
      <c r="C20" s="269"/>
      <c r="D20" s="270"/>
      <c r="E20" s="244"/>
      <c r="F20" s="242"/>
      <c r="G20" s="271">
        <f t="shared" si="0"/>
        <v>0</v>
      </c>
      <c r="H20" s="272"/>
      <c r="I20" s="142"/>
      <c r="J20" s="143">
        <f>IF(I19=0,0,-(180/PI())*ASIN((H19/I19)*SIN((J19-G19)*PI()/180)))</f>
        <v>0</v>
      </c>
      <c r="K20" s="144">
        <f>K18</f>
        <v>0</v>
      </c>
      <c r="L20" s="144"/>
      <c r="M20" s="142"/>
      <c r="N20" s="145">
        <f>IF(N19=0,0,N18-N19)</f>
        <v>0</v>
      </c>
      <c r="O20" s="144"/>
      <c r="P20" s="144"/>
      <c r="Q20" s="144"/>
      <c r="R20" s="146">
        <f>IF(R19=0,0,R18-R19)</f>
        <v>0</v>
      </c>
      <c r="S20" s="128" t="s">
        <v>74</v>
      </c>
      <c r="T20" s="286"/>
      <c r="U20" s="287"/>
      <c r="V20" s="245" t="s">
        <v>75</v>
      </c>
      <c r="W20" s="247"/>
      <c r="X20" s="148"/>
    </row>
    <row r="21" spans="1:24" ht="18" customHeight="1" thickBot="1">
      <c r="A21" s="275"/>
      <c r="B21" s="276"/>
      <c r="C21" s="281"/>
      <c r="D21" s="282"/>
      <c r="E21" s="243"/>
      <c r="F21" s="241">
        <f>F19</f>
        <v>0</v>
      </c>
      <c r="G21" s="140">
        <f t="shared" si="0"/>
        <v>0</v>
      </c>
      <c r="H21" s="140">
        <f>H19</f>
        <v>0</v>
      </c>
      <c r="I21" s="140">
        <f>I19</f>
        <v>0</v>
      </c>
      <c r="J21" s="140"/>
      <c r="K21" s="126">
        <f>MOD(J21+J22,360)</f>
        <v>0</v>
      </c>
      <c r="L21" s="126">
        <f>MOD(K21+K22,360)</f>
        <v>0</v>
      </c>
      <c r="M21" s="126">
        <f>MOD(L21+L22,360)</f>
        <v>0</v>
      </c>
      <c r="N21" s="140"/>
      <c r="O21" s="126">
        <f>SQRT(I21*I21-2*I21*H21*COS((G21-K21)*PI()/180)+H21*H21)</f>
        <v>0</v>
      </c>
      <c r="P21" s="126">
        <f>IF(O21=0,0,(N21/O21)*60)</f>
        <v>0</v>
      </c>
      <c r="Q21" s="140"/>
      <c r="R21" s="147">
        <f>(P21/60)*R8</f>
        <v>0</v>
      </c>
      <c r="S21" s="128" t="s">
        <v>76</v>
      </c>
      <c r="T21" s="286"/>
      <c r="U21" s="287"/>
      <c r="V21" s="245" t="s">
        <v>76</v>
      </c>
      <c r="W21" s="247"/>
      <c r="X21" s="148"/>
    </row>
    <row r="22" spans="1:24" ht="18" customHeight="1" thickBot="1">
      <c r="A22" s="273"/>
      <c r="B22" s="274"/>
      <c r="C22" s="269"/>
      <c r="D22" s="270"/>
      <c r="E22" s="244"/>
      <c r="F22" s="242"/>
      <c r="G22" s="271">
        <f t="shared" si="0"/>
        <v>0</v>
      </c>
      <c r="H22" s="272"/>
      <c r="I22" s="142"/>
      <c r="J22" s="143">
        <f>IF(I21=0,0,-(180/PI())*ASIN((H21/I21)*SIN((J21-G21)*PI()/180)))</f>
        <v>0</v>
      </c>
      <c r="K22" s="144">
        <f>K20</f>
        <v>0</v>
      </c>
      <c r="L22" s="144"/>
      <c r="M22" s="142"/>
      <c r="N22" s="145">
        <f>IF(N21=0,0,N20-N21)</f>
        <v>0</v>
      </c>
      <c r="O22" s="144"/>
      <c r="P22" s="144"/>
      <c r="Q22" s="144"/>
      <c r="R22" s="146">
        <f>IF(R21=0,0,R20-R21)</f>
        <v>0</v>
      </c>
      <c r="S22" s="128" t="s">
        <v>77</v>
      </c>
      <c r="T22" s="286"/>
      <c r="U22" s="287"/>
      <c r="V22" s="245" t="s">
        <v>74</v>
      </c>
      <c r="W22" s="247"/>
      <c r="X22" s="148"/>
    </row>
    <row r="23" spans="1:24" ht="18" customHeight="1" thickBot="1">
      <c r="A23" s="275"/>
      <c r="B23" s="276"/>
      <c r="C23" s="281"/>
      <c r="D23" s="282"/>
      <c r="E23" s="243"/>
      <c r="F23" s="241">
        <f>F21</f>
        <v>0</v>
      </c>
      <c r="G23" s="140">
        <f t="shared" si="0"/>
        <v>0</v>
      </c>
      <c r="H23" s="140">
        <f>H21</f>
        <v>0</v>
      </c>
      <c r="I23" s="140">
        <f>I21</f>
        <v>0</v>
      </c>
      <c r="J23" s="140"/>
      <c r="K23" s="126">
        <f>MOD(J23+J24,360)</f>
        <v>0</v>
      </c>
      <c r="L23" s="126">
        <f>MOD(K23+K24,360)</f>
        <v>0</v>
      </c>
      <c r="M23" s="126">
        <f>MOD(L23+L24,360)</f>
        <v>0</v>
      </c>
      <c r="N23" s="140"/>
      <c r="O23" s="126">
        <f>SQRT(I23*I23-2*I23*H23*COS((G23-K23)*PI()/180)+H23*H23)</f>
        <v>0</v>
      </c>
      <c r="P23" s="126">
        <f>IF(O23=0,0,(N23/O23)*60)</f>
        <v>0</v>
      </c>
      <c r="Q23" s="140"/>
      <c r="R23" s="147">
        <f>(P23/60)*R8</f>
        <v>0</v>
      </c>
      <c r="S23" s="128" t="s">
        <v>78</v>
      </c>
      <c r="T23" s="286"/>
      <c r="U23" s="287"/>
      <c r="V23" s="245" t="s">
        <v>78</v>
      </c>
      <c r="W23" s="247"/>
      <c r="X23" s="148"/>
    </row>
    <row r="24" spans="1:24" ht="18" customHeight="1" thickBot="1">
      <c r="A24" s="273"/>
      <c r="B24" s="274"/>
      <c r="C24" s="269"/>
      <c r="D24" s="270"/>
      <c r="E24" s="244"/>
      <c r="F24" s="242"/>
      <c r="G24" s="271">
        <f t="shared" si="0"/>
        <v>0</v>
      </c>
      <c r="H24" s="272"/>
      <c r="I24" s="142"/>
      <c r="J24" s="143">
        <f>IF(I23=0,0,-(180/PI())*ASIN((H23/I23)*SIN((J23-G23)*PI()/180)))</f>
        <v>0</v>
      </c>
      <c r="K24" s="144">
        <f>K22</f>
        <v>0</v>
      </c>
      <c r="L24" s="144"/>
      <c r="M24" s="142"/>
      <c r="N24" s="145">
        <f>IF(N23=0,0,N22-N23)</f>
        <v>0</v>
      </c>
      <c r="O24" s="144"/>
      <c r="P24" s="144"/>
      <c r="Q24" s="144"/>
      <c r="R24" s="146">
        <f>IF(R23=0,0,R22-R23)</f>
        <v>0</v>
      </c>
      <c r="S24" s="128" t="s">
        <v>10</v>
      </c>
      <c r="T24" s="286"/>
      <c r="U24" s="287"/>
      <c r="V24" s="245" t="s">
        <v>10</v>
      </c>
      <c r="W24" s="247"/>
      <c r="X24" s="148"/>
    </row>
    <row r="25" spans="1:24" ht="18" customHeight="1" thickBot="1">
      <c r="A25" s="275"/>
      <c r="B25" s="276"/>
      <c r="C25" s="281"/>
      <c r="D25" s="282"/>
      <c r="E25" s="243"/>
      <c r="F25" s="241">
        <f>F23</f>
        <v>0</v>
      </c>
      <c r="G25" s="140">
        <f t="shared" si="0"/>
        <v>0</v>
      </c>
      <c r="H25" s="140">
        <f>H23</f>
        <v>0</v>
      </c>
      <c r="I25" s="140">
        <f>I23</f>
        <v>0</v>
      </c>
      <c r="J25" s="140"/>
      <c r="K25" s="126">
        <f>MOD(J25+J26,360)</f>
        <v>0</v>
      </c>
      <c r="L25" s="126">
        <f>MOD(K25+K26,360)</f>
        <v>0</v>
      </c>
      <c r="M25" s="126">
        <f>MOD(L25+L26,360)</f>
        <v>0</v>
      </c>
      <c r="N25" s="140"/>
      <c r="O25" s="126">
        <f>SQRT(I25*I25-2*I25*H25*COS((G25-K25)*PI()/180)+H25*H25)</f>
        <v>0</v>
      </c>
      <c r="P25" s="126">
        <f>IF(O25=0,0,(N25/O25)*60)</f>
        <v>0</v>
      </c>
      <c r="Q25" s="140"/>
      <c r="R25" s="147">
        <f>(P25/60)*R8</f>
        <v>0</v>
      </c>
      <c r="S25" s="128" t="s">
        <v>79</v>
      </c>
      <c r="T25" s="286"/>
      <c r="U25" s="287"/>
      <c r="V25" s="245" t="s">
        <v>79</v>
      </c>
      <c r="W25" s="247"/>
      <c r="X25" s="148"/>
    </row>
    <row r="26" spans="1:24" ht="18" customHeight="1" thickBot="1">
      <c r="A26" s="273"/>
      <c r="B26" s="274"/>
      <c r="C26" s="269"/>
      <c r="D26" s="270"/>
      <c r="E26" s="244"/>
      <c r="F26" s="242"/>
      <c r="G26" s="271">
        <f t="shared" si="0"/>
        <v>0</v>
      </c>
      <c r="H26" s="272"/>
      <c r="I26" s="142"/>
      <c r="J26" s="143">
        <f>IF(I25=0,0,-(180/PI())*ASIN((H25/I25)*SIN((J25-G25)*PI()/180)))</f>
        <v>0</v>
      </c>
      <c r="K26" s="144">
        <f>K24</f>
        <v>0</v>
      </c>
      <c r="L26" s="144"/>
      <c r="M26" s="142"/>
      <c r="N26" s="145">
        <f>IF(N25=0,0,N24-N25)</f>
        <v>0</v>
      </c>
      <c r="O26" s="144"/>
      <c r="P26" s="144"/>
      <c r="Q26" s="144"/>
      <c r="R26" s="146">
        <f>IF(R25=0,0,R24-R25)</f>
        <v>0</v>
      </c>
      <c r="S26" s="128" t="s">
        <v>121</v>
      </c>
      <c r="T26" s="263"/>
      <c r="U26" s="264"/>
      <c r="V26" s="245" t="s">
        <v>121</v>
      </c>
      <c r="W26" s="247"/>
      <c r="X26" s="138"/>
    </row>
    <row r="27" spans="1:24" ht="18" customHeight="1" thickBot="1">
      <c r="A27" s="275"/>
      <c r="B27" s="276"/>
      <c r="C27" s="281"/>
      <c r="D27" s="282"/>
      <c r="E27" s="243"/>
      <c r="F27" s="241">
        <f>F25</f>
        <v>0</v>
      </c>
      <c r="G27" s="140">
        <f t="shared" si="0"/>
        <v>0</v>
      </c>
      <c r="H27" s="140">
        <f>H25</f>
        <v>0</v>
      </c>
      <c r="I27" s="140">
        <f>I25</f>
        <v>0</v>
      </c>
      <c r="J27" s="140"/>
      <c r="K27" s="126">
        <f>MOD(J27+J28,360)</f>
        <v>0</v>
      </c>
      <c r="L27" s="126">
        <f>MOD(K27+K28,360)</f>
        <v>0</v>
      </c>
      <c r="M27" s="126">
        <f>MOD(L27+L28,360)</f>
        <v>0</v>
      </c>
      <c r="N27" s="140"/>
      <c r="O27" s="126">
        <f>SQRT(I27*I27-2*I27*H27*COS((G27-K27)*PI()/180)+H27*H27)</f>
        <v>0</v>
      </c>
      <c r="P27" s="126">
        <f>IF(O27=0,0,(N27/O27)*60)</f>
        <v>0</v>
      </c>
      <c r="Q27" s="140"/>
      <c r="R27" s="147">
        <f>(P27/60)*R8</f>
        <v>0</v>
      </c>
      <c r="S27" s="245" t="s">
        <v>83</v>
      </c>
      <c r="T27" s="247"/>
      <c r="U27" s="288"/>
      <c r="V27" s="289"/>
      <c r="W27" s="245" t="s">
        <v>84</v>
      </c>
      <c r="X27" s="247"/>
    </row>
    <row r="28" spans="1:24" ht="18" customHeight="1" thickBot="1">
      <c r="A28" s="273"/>
      <c r="B28" s="274"/>
      <c r="C28" s="269"/>
      <c r="D28" s="270"/>
      <c r="E28" s="244"/>
      <c r="F28" s="242"/>
      <c r="G28" s="271">
        <f t="shared" si="0"/>
        <v>0</v>
      </c>
      <c r="H28" s="272"/>
      <c r="I28" s="142"/>
      <c r="J28" s="143">
        <f>IF(I27=0,0,-(180/PI())*ASIN((H27/I27)*SIN((J27-G27)*PI()/180)))</f>
        <v>0</v>
      </c>
      <c r="K28" s="144">
        <f>K26</f>
        <v>0</v>
      </c>
      <c r="L28" s="144"/>
      <c r="M28" s="142"/>
      <c r="N28" s="145">
        <f>IF(N27=0,0,N26-N27)</f>
        <v>0</v>
      </c>
      <c r="O28" s="144"/>
      <c r="P28" s="144"/>
      <c r="Q28" s="144"/>
      <c r="R28" s="146">
        <f>IF(R27=0,0,R26-R27)</f>
        <v>0</v>
      </c>
      <c r="S28" s="245" t="s">
        <v>86</v>
      </c>
      <c r="T28" s="247"/>
      <c r="U28" s="288"/>
      <c r="V28" s="289"/>
      <c r="W28" s="288"/>
      <c r="X28" s="289"/>
    </row>
    <row r="29" spans="1:24" ht="18" customHeight="1" thickBot="1">
      <c r="A29" s="275"/>
      <c r="B29" s="276"/>
      <c r="C29" s="248" t="s">
        <v>122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50"/>
      <c r="N29" s="128">
        <f>SUM(N11,N13,N15,N17,N19,N21,N23,N25,N27)</f>
        <v>0</v>
      </c>
      <c r="O29" s="149"/>
      <c r="P29" s="128">
        <f>SUM(P11,P13,P15,P17,P19,P21,P23,P25,P27)</f>
        <v>0</v>
      </c>
      <c r="Q29" s="149"/>
      <c r="R29" s="150">
        <f>SUM(R11,R13,R15,R17,R19,R21,R23,R25,R27)</f>
        <v>0</v>
      </c>
      <c r="S29" s="245"/>
      <c r="T29" s="246"/>
      <c r="U29" s="246"/>
      <c r="V29" s="246"/>
      <c r="W29" s="246"/>
      <c r="X29" s="247"/>
    </row>
    <row r="30" ht="18" customHeight="1"/>
    <row r="31" ht="18" customHeight="1"/>
  </sheetData>
  <sheetProtection sheet="1" objects="1" scenarios="1"/>
  <mergeCells count="128">
    <mergeCell ref="A28:B29"/>
    <mergeCell ref="F15:F16"/>
    <mergeCell ref="F17:F18"/>
    <mergeCell ref="F19:F20"/>
    <mergeCell ref="F21:F22"/>
    <mergeCell ref="F23:F24"/>
    <mergeCell ref="F25:F26"/>
    <mergeCell ref="F27:F28"/>
    <mergeCell ref="C25:D25"/>
    <mergeCell ref="C26:D26"/>
    <mergeCell ref="T25:U25"/>
    <mergeCell ref="T26:U26"/>
    <mergeCell ref="A10:B11"/>
    <mergeCell ref="A12:B13"/>
    <mergeCell ref="A14:B15"/>
    <mergeCell ref="A16:B17"/>
    <mergeCell ref="A18:B19"/>
    <mergeCell ref="A20:B21"/>
    <mergeCell ref="F1:X1"/>
    <mergeCell ref="A2:X2"/>
    <mergeCell ref="A3:X3"/>
    <mergeCell ref="A4:X4"/>
    <mergeCell ref="T24:U24"/>
    <mergeCell ref="V21:W21"/>
    <mergeCell ref="V22:W22"/>
    <mergeCell ref="V23:W23"/>
    <mergeCell ref="V24:W24"/>
    <mergeCell ref="U9:V9"/>
    <mergeCell ref="S18:U18"/>
    <mergeCell ref="V18:X18"/>
    <mergeCell ref="T19:U19"/>
    <mergeCell ref="S14:T14"/>
    <mergeCell ref="S15:T15"/>
    <mergeCell ref="W9:X9"/>
    <mergeCell ref="W10:X10"/>
    <mergeCell ref="W11:X11"/>
    <mergeCell ref="W12:X12"/>
    <mergeCell ref="W13:X13"/>
    <mergeCell ref="W14:X14"/>
    <mergeCell ref="S9:T9"/>
    <mergeCell ref="G22:H22"/>
    <mergeCell ref="U10:V10"/>
    <mergeCell ref="U11:V11"/>
    <mergeCell ref="U12:V12"/>
    <mergeCell ref="U13:V13"/>
    <mergeCell ref="U14:V14"/>
    <mergeCell ref="U15:V15"/>
    <mergeCell ref="G24:H24"/>
    <mergeCell ref="G26:H26"/>
    <mergeCell ref="G28:H28"/>
    <mergeCell ref="G14:H14"/>
    <mergeCell ref="G16:H16"/>
    <mergeCell ref="G18:H18"/>
    <mergeCell ref="G20:H20"/>
    <mergeCell ref="C16:D16"/>
    <mergeCell ref="C27:D27"/>
    <mergeCell ref="C28:D28"/>
    <mergeCell ref="C21:D21"/>
    <mergeCell ref="C22:D22"/>
    <mergeCell ref="C23:D23"/>
    <mergeCell ref="C24:D24"/>
    <mergeCell ref="D1:E1"/>
    <mergeCell ref="A7:B7"/>
    <mergeCell ref="A8:B8"/>
    <mergeCell ref="A9:B9"/>
    <mergeCell ref="C7:D7"/>
    <mergeCell ref="C9:D9"/>
    <mergeCell ref="A5:X5"/>
    <mergeCell ref="A6:X6"/>
    <mergeCell ref="C8:D8"/>
    <mergeCell ref="A24:B25"/>
    <mergeCell ref="A26:B27"/>
    <mergeCell ref="A22:B23"/>
    <mergeCell ref="C10:D10"/>
    <mergeCell ref="C17:D17"/>
    <mergeCell ref="C18:D18"/>
    <mergeCell ref="C19:D19"/>
    <mergeCell ref="C20:D20"/>
    <mergeCell ref="C13:D13"/>
    <mergeCell ref="W15:X15"/>
    <mergeCell ref="C11:D11"/>
    <mergeCell ref="C12:D12"/>
    <mergeCell ref="S10:T10"/>
    <mergeCell ref="S11:T11"/>
    <mergeCell ref="S12:T12"/>
    <mergeCell ref="S13:T13"/>
    <mergeCell ref="G12:H12"/>
    <mergeCell ref="C14:D14"/>
    <mergeCell ref="C15:D15"/>
    <mergeCell ref="G7:H7"/>
    <mergeCell ref="G9:H9"/>
    <mergeCell ref="G10:H10"/>
    <mergeCell ref="P7:Q7"/>
    <mergeCell ref="P8:Q8"/>
    <mergeCell ref="S8:T8"/>
    <mergeCell ref="U8:V8"/>
    <mergeCell ref="W8:X8"/>
    <mergeCell ref="S7:X7"/>
    <mergeCell ref="S17:U17"/>
    <mergeCell ref="V17:X17"/>
    <mergeCell ref="S16:X16"/>
    <mergeCell ref="V26:W26"/>
    <mergeCell ref="T20:U20"/>
    <mergeCell ref="V19:W19"/>
    <mergeCell ref="V20:W20"/>
    <mergeCell ref="T21:U21"/>
    <mergeCell ref="T22:U22"/>
    <mergeCell ref="T23:U23"/>
    <mergeCell ref="S29:X29"/>
    <mergeCell ref="S28:T28"/>
    <mergeCell ref="S27:T27"/>
    <mergeCell ref="E25:E26"/>
    <mergeCell ref="C29:M29"/>
    <mergeCell ref="U28:V28"/>
    <mergeCell ref="V25:W25"/>
    <mergeCell ref="W28:X28"/>
    <mergeCell ref="U27:V27"/>
    <mergeCell ref="W27:X27"/>
    <mergeCell ref="F11:F12"/>
    <mergeCell ref="F13:F14"/>
    <mergeCell ref="E27:E28"/>
    <mergeCell ref="E11:E12"/>
    <mergeCell ref="E13:E14"/>
    <mergeCell ref="E15:E16"/>
    <mergeCell ref="E17:E18"/>
    <mergeCell ref="E19:E20"/>
    <mergeCell ref="E21:E22"/>
    <mergeCell ref="E23:E24"/>
  </mergeCells>
  <printOptions horizontalCentered="1" verticalCentered="1"/>
  <pageMargins left="0" right="0" top="0" bottom="0" header="0" footer="0"/>
  <pageSetup fitToHeight="1" fitToWidth="1" horizontalDpi="300" verticalDpi="300" orientation="landscape" scale="99" r:id="rId1"/>
  <headerFooter alignWithMargins="0">
    <oddFooter>&amp;LVersion 1.1&amp;CCopyright 2000, Digital Daemons,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Sands</dc:creator>
  <cp:keywords/>
  <dc:description/>
  <cp:lastModifiedBy>Scott</cp:lastModifiedBy>
  <cp:lastPrinted>2002-03-27T15:51:38Z</cp:lastPrinted>
  <dcterms:created xsi:type="dcterms:W3CDTF">2002-03-01T01:57:45Z</dcterms:created>
  <dcterms:modified xsi:type="dcterms:W3CDTF">2006-03-09T20:39:35Z</dcterms:modified>
  <cp:category/>
  <cp:version/>
  <cp:contentType/>
  <cp:contentStatus/>
</cp:coreProperties>
</file>